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管理課\教科書\☆1　教科書採択一般\03採択等説明会 &amp; 採択及び需要数報告依頼\R05  ★\02_採択及び需要数報告依頼（未）\03_文科留意事項通知受けて再修正  ←☆☆☆需要票最新版作成フォルダ\02_需要票（都立特支以外）（更新済・ck済）\"/>
    </mc:Choice>
  </mc:AlternateContent>
  <bookViews>
    <workbookView xWindow="0" yWindow="0" windowWidth="23010" windowHeight="10110" tabRatio="546"/>
  </bookViews>
  <sheets>
    <sheet name="検定(記入例)" sheetId="7" r:id="rId1"/>
    <sheet name="検定(入力用)" sheetId="13" r:id="rId2"/>
    <sheet name="(参考)教科書一覧" sheetId="14" r:id="rId3"/>
  </sheets>
  <definedNames>
    <definedName name="_xlnm._FilterDatabase" localSheetId="2" hidden="1">'(参考)教科書一覧'!$B$1:$E$1</definedName>
    <definedName name="_xlnm.Print_Area" localSheetId="0">'検定(記入例)'!$A$1:$Y$35</definedName>
    <definedName name="_xlnm.Print_Area" localSheetId="1">'検定(入力用)'!$A$1:$O$64</definedName>
    <definedName name="_xlnm.Print_Titles" localSheetId="1">'検定(入力用)'!$1:$7</definedName>
  </definedNames>
  <calcPr calcId="162913"/>
</workbook>
</file>

<file path=xl/calcChain.xml><?xml version="1.0" encoding="utf-8"?>
<calcChain xmlns="http://schemas.openxmlformats.org/spreadsheetml/2006/main">
  <c r="N63" i="13" l="1"/>
  <c r="N62" i="13"/>
  <c r="O53" i="13"/>
  <c r="O54" i="13"/>
  <c r="M55" i="13"/>
  <c r="N55" i="13"/>
  <c r="L55" i="13"/>
  <c r="K55" i="13"/>
  <c r="J55" i="13"/>
  <c r="I55" i="13"/>
  <c r="O55" i="13" s="1"/>
  <c r="F53" i="13"/>
  <c r="C53" i="13"/>
  <c r="M63" i="13" l="1"/>
  <c r="O34" i="7" l="1"/>
  <c r="O33" i="7"/>
  <c r="N34" i="7"/>
  <c r="N33" i="7"/>
  <c r="N35" i="7" s="1"/>
  <c r="M34" i="7"/>
  <c r="M33" i="7"/>
  <c r="M35" i="7" s="1"/>
  <c r="L34" i="7"/>
  <c r="L33" i="7"/>
  <c r="L35" i="7"/>
  <c r="O35" i="7"/>
  <c r="M62" i="13" l="1"/>
  <c r="O21" i="7" l="1"/>
  <c r="K21" i="7" l="1"/>
  <c r="L21" i="7"/>
  <c r="M21" i="7"/>
  <c r="J61" i="13"/>
  <c r="K15" i="7"/>
  <c r="J13" i="13"/>
  <c r="J63" i="13" l="1"/>
  <c r="J62" i="13"/>
  <c r="J49" i="13" l="1"/>
  <c r="I49" i="13"/>
  <c r="L62" i="13" l="1"/>
  <c r="L63" i="13"/>
  <c r="M61" i="13"/>
  <c r="K61" i="13"/>
  <c r="I61" i="13"/>
  <c r="N61" i="13"/>
  <c r="L61" i="13"/>
  <c r="O61" i="13"/>
  <c r="O60" i="13"/>
  <c r="O59" i="13"/>
  <c r="F59" i="13"/>
  <c r="C59" i="13"/>
  <c r="M40" i="13"/>
  <c r="K40" i="13"/>
  <c r="I40" i="13"/>
  <c r="N40" i="13"/>
  <c r="L40" i="13"/>
  <c r="J40" i="13"/>
  <c r="O40" i="13"/>
  <c r="O39" i="13"/>
  <c r="O38" i="13"/>
  <c r="F38" i="13"/>
  <c r="C38" i="13"/>
  <c r="M19" i="13"/>
  <c r="K19" i="13"/>
  <c r="I19" i="13"/>
  <c r="N19" i="13"/>
  <c r="L19" i="13"/>
  <c r="J19" i="13"/>
  <c r="O19" i="13" s="1"/>
  <c r="O18" i="13"/>
  <c r="O17" i="13"/>
  <c r="F17" i="13"/>
  <c r="C17" i="13"/>
  <c r="M13" i="13"/>
  <c r="K13" i="13"/>
  <c r="I13" i="13"/>
  <c r="N13" i="13"/>
  <c r="L13" i="13"/>
  <c r="O12" i="13"/>
  <c r="O11" i="13"/>
  <c r="F11" i="13"/>
  <c r="C11" i="13"/>
  <c r="N15" i="7"/>
  <c r="L15" i="7"/>
  <c r="J15" i="7"/>
  <c r="N21" i="7"/>
  <c r="P21" i="7" s="1"/>
  <c r="J21" i="7"/>
  <c r="J18" i="7"/>
  <c r="L18" i="7"/>
  <c r="N18" i="7"/>
  <c r="K18" i="7"/>
  <c r="M18" i="7"/>
  <c r="P20" i="7"/>
  <c r="P19" i="7"/>
  <c r="O15" i="7"/>
  <c r="M15" i="7"/>
  <c r="P15" i="7"/>
  <c r="P14" i="7"/>
  <c r="P13" i="7"/>
  <c r="O13" i="13" l="1"/>
  <c r="K63" i="13" l="1"/>
  <c r="I63" i="13"/>
  <c r="O63" i="13" s="1"/>
  <c r="N64" i="13"/>
  <c r="M64" i="13"/>
  <c r="L64" i="13"/>
  <c r="K62" i="13"/>
  <c r="K64" i="13" s="1"/>
  <c r="J64" i="13"/>
  <c r="I62" i="13"/>
  <c r="I64" i="13" s="1"/>
  <c r="N58" i="13"/>
  <c r="M58" i="13"/>
  <c r="L58" i="13"/>
  <c r="K58" i="13"/>
  <c r="J58" i="13"/>
  <c r="I58" i="13"/>
  <c r="O57" i="13"/>
  <c r="O56" i="13"/>
  <c r="F56" i="13"/>
  <c r="C56" i="13"/>
  <c r="N52" i="13"/>
  <c r="M52" i="13"/>
  <c r="L52" i="13"/>
  <c r="K52" i="13"/>
  <c r="J52" i="13"/>
  <c r="I52" i="13"/>
  <c r="O51" i="13"/>
  <c r="O50" i="13"/>
  <c r="F50" i="13"/>
  <c r="C50" i="13"/>
  <c r="N49" i="13"/>
  <c r="M49" i="13"/>
  <c r="L49" i="13"/>
  <c r="K49" i="13"/>
  <c r="O49" i="13"/>
  <c r="O48" i="13"/>
  <c r="O47" i="13"/>
  <c r="F47" i="13"/>
  <c r="C47" i="13"/>
  <c r="N46" i="13"/>
  <c r="M46" i="13"/>
  <c r="L46" i="13"/>
  <c r="K46" i="13"/>
  <c r="J46" i="13"/>
  <c r="I46" i="13"/>
  <c r="O46" i="13" s="1"/>
  <c r="O45" i="13"/>
  <c r="O44" i="13"/>
  <c r="F44" i="13"/>
  <c r="C44" i="13"/>
  <c r="N43" i="13"/>
  <c r="M43" i="13"/>
  <c r="L43" i="13"/>
  <c r="K43" i="13"/>
  <c r="J43" i="13"/>
  <c r="I43" i="13"/>
  <c r="O43" i="13" s="1"/>
  <c r="O42" i="13"/>
  <c r="O41" i="13"/>
  <c r="F41" i="13"/>
  <c r="C41" i="13"/>
  <c r="N37" i="13"/>
  <c r="M37" i="13"/>
  <c r="L37" i="13"/>
  <c r="K37" i="13"/>
  <c r="J37" i="13"/>
  <c r="I37" i="13"/>
  <c r="O36" i="13"/>
  <c r="O35" i="13"/>
  <c r="F35" i="13"/>
  <c r="C35" i="13"/>
  <c r="N34" i="13"/>
  <c r="M34" i="13"/>
  <c r="L34" i="13"/>
  <c r="K34" i="13"/>
  <c r="J34" i="13"/>
  <c r="I34" i="13"/>
  <c r="O34" i="13" s="1"/>
  <c r="O33" i="13"/>
  <c r="O32" i="13"/>
  <c r="F32" i="13"/>
  <c r="C32" i="13"/>
  <c r="N31" i="13"/>
  <c r="M31" i="13"/>
  <c r="L31" i="13"/>
  <c r="K31" i="13"/>
  <c r="J31" i="13"/>
  <c r="I31" i="13"/>
  <c r="O31" i="13" s="1"/>
  <c r="O30" i="13"/>
  <c r="O29" i="13"/>
  <c r="F29" i="13"/>
  <c r="C29" i="13"/>
  <c r="N28" i="13"/>
  <c r="M28" i="13"/>
  <c r="L28" i="13"/>
  <c r="K28" i="13"/>
  <c r="J28" i="13"/>
  <c r="I28" i="13"/>
  <c r="O28" i="13" s="1"/>
  <c r="O27" i="13"/>
  <c r="O26" i="13"/>
  <c r="F26" i="13"/>
  <c r="C26" i="13"/>
  <c r="N25" i="13"/>
  <c r="M25" i="13"/>
  <c r="L25" i="13"/>
  <c r="K25" i="13"/>
  <c r="J25" i="13"/>
  <c r="I25" i="13"/>
  <c r="O25" i="13" s="1"/>
  <c r="O24" i="13"/>
  <c r="O23" i="13"/>
  <c r="F23" i="13"/>
  <c r="C23" i="13"/>
  <c r="N22" i="13"/>
  <c r="M22" i="13"/>
  <c r="L22" i="13"/>
  <c r="K22" i="13"/>
  <c r="J22" i="13"/>
  <c r="I22" i="13"/>
  <c r="O22" i="13" s="1"/>
  <c r="O21" i="13"/>
  <c r="O20" i="13"/>
  <c r="F20" i="13"/>
  <c r="C20" i="13"/>
  <c r="N16" i="13"/>
  <c r="O16" i="13" s="1"/>
  <c r="M16" i="13"/>
  <c r="L16" i="13"/>
  <c r="K16" i="13"/>
  <c r="J16" i="13"/>
  <c r="I16" i="13"/>
  <c r="O15" i="13"/>
  <c r="O14" i="13"/>
  <c r="F14" i="13"/>
  <c r="C14" i="13"/>
  <c r="N10" i="13"/>
  <c r="M10" i="13"/>
  <c r="L10" i="13"/>
  <c r="K10" i="13"/>
  <c r="J10" i="13"/>
  <c r="I10" i="13"/>
  <c r="O9" i="13"/>
  <c r="O8" i="13"/>
  <c r="F8" i="13"/>
  <c r="C8" i="13"/>
  <c r="O52" i="13" l="1"/>
  <c r="O58" i="13"/>
  <c r="O37" i="13"/>
  <c r="O10" i="13"/>
  <c r="O64" i="13"/>
  <c r="O62" i="13"/>
  <c r="K34" i="7"/>
  <c r="J34" i="7"/>
  <c r="K33" i="7"/>
  <c r="K35" i="7" s="1"/>
  <c r="P35" i="7" s="1"/>
  <c r="J33" i="7"/>
  <c r="J35" i="7" s="1"/>
  <c r="M27" i="7"/>
  <c r="M24" i="7"/>
  <c r="P32" i="7"/>
  <c r="P31" i="7"/>
  <c r="P30" i="7"/>
  <c r="O27" i="7"/>
  <c r="N27" i="7"/>
  <c r="L27" i="7"/>
  <c r="K27" i="7"/>
  <c r="J27" i="7"/>
  <c r="P27" i="7" s="1"/>
  <c r="P26" i="7"/>
  <c r="P25" i="7"/>
  <c r="O24" i="7"/>
  <c r="N24" i="7"/>
  <c r="L24" i="7"/>
  <c r="K24" i="7"/>
  <c r="J24" i="7"/>
  <c r="P23" i="7"/>
  <c r="P22" i="7"/>
  <c r="O18" i="7"/>
  <c r="P18" i="7" s="1"/>
  <c r="P17" i="7"/>
  <c r="P16" i="7"/>
  <c r="N12" i="7"/>
  <c r="L12" i="7"/>
  <c r="J12" i="7"/>
  <c r="P12" i="7" s="1"/>
  <c r="P11" i="7"/>
  <c r="P10" i="7"/>
  <c r="P24" i="7" l="1"/>
  <c r="P34" i="7"/>
  <c r="P33" i="7"/>
</calcChain>
</file>

<file path=xl/sharedStrings.xml><?xml version="1.0" encoding="utf-8"?>
<sst xmlns="http://schemas.openxmlformats.org/spreadsheetml/2006/main" count="443" uniqueCount="182">
  <si>
    <t>せいかつ</t>
    <phoneticPr fontId="2"/>
  </si>
  <si>
    <t>教出</t>
    <phoneticPr fontId="2"/>
  </si>
  <si>
    <t>小学音楽　音楽のおくりもの</t>
    <rPh sb="0" eb="1">
      <t>ショウ</t>
    </rPh>
    <rPh sb="1" eb="2">
      <t>ガク</t>
    </rPh>
    <rPh sb="2" eb="4">
      <t>オンガク</t>
    </rPh>
    <rPh sb="5" eb="7">
      <t>オンガク</t>
    </rPh>
    <phoneticPr fontId="2"/>
  </si>
  <si>
    <t>小学生の音楽</t>
    <rPh sb="0" eb="1">
      <t>ショウ</t>
    </rPh>
    <rPh sb="1" eb="2">
      <t>ガク</t>
    </rPh>
    <rPh sb="2" eb="3">
      <t>セイ</t>
    </rPh>
    <rPh sb="4" eb="6">
      <t>オンガク</t>
    </rPh>
    <phoneticPr fontId="2"/>
  </si>
  <si>
    <t>図工</t>
    <rPh sb="0" eb="2">
      <t>ズコウ</t>
    </rPh>
    <phoneticPr fontId="2"/>
  </si>
  <si>
    <t>開隆堂</t>
    <rPh sb="0" eb="1">
      <t>カイ</t>
    </rPh>
    <rPh sb="1" eb="2">
      <t>リュウ</t>
    </rPh>
    <rPh sb="2" eb="3">
      <t>ドウ</t>
    </rPh>
    <phoneticPr fontId="2"/>
  </si>
  <si>
    <t>図画工作</t>
    <rPh sb="0" eb="2">
      <t>ズガ</t>
    </rPh>
    <rPh sb="2" eb="4">
      <t>コウサク</t>
    </rPh>
    <phoneticPr fontId="2"/>
  </si>
  <si>
    <t>文教社</t>
    <rPh sb="0" eb="1">
      <t>ブン</t>
    </rPh>
    <rPh sb="1" eb="2">
      <t>キョウ</t>
    </rPh>
    <rPh sb="2" eb="3">
      <t>シャ</t>
    </rPh>
    <phoneticPr fontId="2"/>
  </si>
  <si>
    <t>光文</t>
    <rPh sb="1" eb="2">
      <t>ブン</t>
    </rPh>
    <phoneticPr fontId="2"/>
  </si>
  <si>
    <t>学研</t>
    <rPh sb="0" eb="2">
      <t>ガッケン</t>
    </rPh>
    <phoneticPr fontId="2"/>
  </si>
  <si>
    <t>小学校</t>
    <rPh sb="0" eb="3">
      <t>シ</t>
    </rPh>
    <phoneticPr fontId="2"/>
  </si>
  <si>
    <r>
      <t>学校整理番号</t>
    </r>
    <r>
      <rPr>
        <b/>
        <sz val="12"/>
        <rFont val="ＭＳ Ｐゴシック"/>
        <family val="3"/>
        <charset val="128"/>
      </rPr>
      <t>（</t>
    </r>
    <rPh sb="0" eb="2">
      <t>ガッコウ</t>
    </rPh>
    <rPh sb="2" eb="4">
      <t>セイリ</t>
    </rPh>
    <rPh sb="4" eb="6">
      <t>バンゴウ</t>
    </rPh>
    <phoneticPr fontId="2"/>
  </si>
  <si>
    <t>国 立</t>
    <rPh sb="0" eb="1">
      <t>クニ</t>
    </rPh>
    <rPh sb="2" eb="3">
      <t>リツ</t>
    </rPh>
    <phoneticPr fontId="2"/>
  </si>
  <si>
    <t>村　立　　市区町</t>
    <rPh sb="0" eb="1">
      <t>ムラ</t>
    </rPh>
    <rPh sb="2" eb="3">
      <t>リツ</t>
    </rPh>
    <rPh sb="5" eb="7">
      <t>シク</t>
    </rPh>
    <rPh sb="7" eb="8">
      <t>マチ</t>
    </rPh>
    <phoneticPr fontId="2"/>
  </si>
  <si>
    <t>私 立</t>
    <rPh sb="0" eb="1">
      <t>ワタシ</t>
    </rPh>
    <rPh sb="2" eb="3">
      <t>リツ</t>
    </rPh>
    <phoneticPr fontId="2"/>
  </si>
  <si>
    <t>学校名</t>
    <rPh sb="0" eb="2">
      <t>ガッコウ</t>
    </rPh>
    <rPh sb="2" eb="3">
      <t>メイ</t>
    </rPh>
    <phoneticPr fontId="2"/>
  </si>
  <si>
    <t>担当者名</t>
    <rPh sb="0" eb="3">
      <t>タントウシャ</t>
    </rPh>
    <rPh sb="3" eb="4">
      <t>ナ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</si>
  <si>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</si>
  <si>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</si>
  <si>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電　話</t>
    <rPh sb="0" eb="1">
      <t>デン</t>
    </rPh>
    <rPh sb="2" eb="3">
      <t>ハナシ</t>
    </rPh>
    <phoneticPr fontId="2"/>
  </si>
  <si>
    <t>教科書</t>
    <rPh sb="0" eb="3">
      <t>キ</t>
    </rPh>
    <phoneticPr fontId="2"/>
  </si>
  <si>
    <t>発行者の</t>
    <rPh sb="0" eb="3">
      <t>ハッコウシャ</t>
    </rPh>
    <phoneticPr fontId="2"/>
  </si>
  <si>
    <t>教科書名</t>
    <rPh sb="0" eb="3">
      <t>キ</t>
    </rPh>
    <rPh sb="3" eb="4">
      <t>ナ</t>
    </rPh>
    <phoneticPr fontId="2"/>
  </si>
  <si>
    <t>需　要　数</t>
    <rPh sb="0" eb="1">
      <t>モトメ</t>
    </rPh>
    <rPh sb="2" eb="3">
      <t>ヨウ</t>
    </rPh>
    <rPh sb="4" eb="5">
      <t>カズ</t>
    </rPh>
    <phoneticPr fontId="2"/>
  </si>
  <si>
    <t>種　 目</t>
    <rPh sb="0" eb="1">
      <t>タネ</t>
    </rPh>
    <rPh sb="3" eb="4">
      <t>メ</t>
    </rPh>
    <phoneticPr fontId="2"/>
  </si>
  <si>
    <t>番号</t>
    <rPh sb="0" eb="2">
      <t>バンゴウ</t>
    </rPh>
    <phoneticPr fontId="2"/>
  </si>
  <si>
    <t>略称</t>
    <rPh sb="0" eb="2">
      <t>リャクショウ</t>
    </rPh>
    <phoneticPr fontId="2"/>
  </si>
  <si>
    <t>（シリーズ）</t>
    <phoneticPr fontId="2"/>
  </si>
  <si>
    <t>２学年用</t>
    <rPh sb="1" eb="4">
      <t>ガクネンヨウ</t>
    </rPh>
    <phoneticPr fontId="2"/>
  </si>
  <si>
    <t>３学年用</t>
    <rPh sb="1" eb="4">
      <t>ガクネンヨウ</t>
    </rPh>
    <phoneticPr fontId="2"/>
  </si>
  <si>
    <t>４学年用</t>
    <rPh sb="1" eb="4">
      <t>ガクネンヨウ</t>
    </rPh>
    <phoneticPr fontId="2"/>
  </si>
  <si>
    <t>５学年用</t>
    <rPh sb="1" eb="4">
      <t>ガクネンヨウ</t>
    </rPh>
    <phoneticPr fontId="2"/>
  </si>
  <si>
    <t>６学年用</t>
    <rPh sb="1" eb="4">
      <t>ガクネンヨウ</t>
    </rPh>
    <phoneticPr fontId="2"/>
  </si>
  <si>
    <t>計</t>
    <rPh sb="0" eb="1">
      <t>ケイ</t>
    </rPh>
    <phoneticPr fontId="2"/>
  </si>
  <si>
    <t>国語</t>
    <rPh sb="0" eb="2">
      <t>コクゴ</t>
    </rPh>
    <phoneticPr fontId="2"/>
  </si>
  <si>
    <t>児</t>
    <rPh sb="0" eb="1">
      <t>ジ</t>
    </rPh>
    <phoneticPr fontId="2"/>
  </si>
  <si>
    <t>教</t>
    <rPh sb="0" eb="1">
      <t>キョウ</t>
    </rPh>
    <phoneticPr fontId="2"/>
  </si>
  <si>
    <t>書写</t>
    <rPh sb="0" eb="2">
      <t>ショシャ</t>
    </rPh>
    <phoneticPr fontId="2"/>
  </si>
  <si>
    <t>社会</t>
    <rPh sb="0" eb="2">
      <t>シャカイ</t>
    </rPh>
    <phoneticPr fontId="2"/>
  </si>
  <si>
    <t>地図</t>
    <rPh sb="0" eb="2">
      <t>チズ</t>
    </rPh>
    <phoneticPr fontId="2"/>
  </si>
  <si>
    <t>算数</t>
    <rPh sb="0" eb="2">
      <t>サンスウ</t>
    </rPh>
    <phoneticPr fontId="2"/>
  </si>
  <si>
    <t>理科</t>
    <rPh sb="0" eb="2">
      <t>リカ</t>
    </rPh>
    <phoneticPr fontId="2"/>
  </si>
  <si>
    <t>生活</t>
    <rPh sb="0" eb="2">
      <t>セイカツ</t>
    </rPh>
    <phoneticPr fontId="2"/>
  </si>
  <si>
    <t>音楽</t>
    <rPh sb="0" eb="2">
      <t>オンガク</t>
    </rPh>
    <phoneticPr fontId="2"/>
  </si>
  <si>
    <t>家庭</t>
    <rPh sb="0" eb="2">
      <t>カテイ</t>
    </rPh>
    <phoneticPr fontId="2"/>
  </si>
  <si>
    <t>保健</t>
    <rPh sb="0" eb="2">
      <t>ホケン</t>
    </rPh>
    <phoneticPr fontId="2"/>
  </si>
  <si>
    <t>総　計</t>
    <rPh sb="0" eb="1">
      <t>フサ</t>
    </rPh>
    <rPh sb="2" eb="3">
      <t>ケイ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</si>
  <si>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</si>
  <si>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検定済年</t>
    <rPh sb="0" eb="2">
      <t>ケンテイ</t>
    </rPh>
    <rPh sb="2" eb="3">
      <t>ス</t>
    </rPh>
    <rPh sb="3" eb="4">
      <t>ネン</t>
    </rPh>
    <phoneticPr fontId="2"/>
  </si>
  <si>
    <t>教科名</t>
    <rPh sb="0" eb="2">
      <t>キョウカ</t>
    </rPh>
    <rPh sb="2" eb="3">
      <t>メイ</t>
    </rPh>
    <phoneticPr fontId="2"/>
  </si>
  <si>
    <t>発行者番号</t>
    <rPh sb="0" eb="3">
      <t>ハッコウシャ</t>
    </rPh>
    <rPh sb="3" eb="5">
      <t>バンゴウ</t>
    </rPh>
    <phoneticPr fontId="2"/>
  </si>
  <si>
    <t>発行者略称</t>
    <rPh sb="0" eb="3">
      <t>ハッコウシャ</t>
    </rPh>
    <rPh sb="3" eb="5">
      <t>リャクショウ</t>
    </rPh>
    <phoneticPr fontId="2"/>
  </si>
  <si>
    <t>教科書名</t>
    <rPh sb="0" eb="3">
      <t>キョウカショ</t>
    </rPh>
    <rPh sb="3" eb="4">
      <t>メイ</t>
    </rPh>
    <phoneticPr fontId="2"/>
  </si>
  <si>
    <t>東書</t>
    <rPh sb="0" eb="1">
      <t>ヒガシ</t>
    </rPh>
    <rPh sb="1" eb="2">
      <t>ショ</t>
    </rPh>
    <phoneticPr fontId="2"/>
  </si>
  <si>
    <t>教出</t>
    <rPh sb="0" eb="1">
      <t>キョウ</t>
    </rPh>
    <rPh sb="1" eb="2">
      <t>シュツ</t>
    </rPh>
    <phoneticPr fontId="2"/>
  </si>
  <si>
    <t>東書</t>
    <rPh sb="0" eb="1">
      <t>トウ</t>
    </rPh>
    <rPh sb="1" eb="2">
      <t>ショ</t>
    </rPh>
    <phoneticPr fontId="2"/>
  </si>
  <si>
    <t>教出</t>
    <rPh sb="0" eb="1">
      <t>キョウ</t>
    </rPh>
    <rPh sb="1" eb="2">
      <t>デ</t>
    </rPh>
    <phoneticPr fontId="2"/>
  </si>
  <si>
    <t>東書</t>
    <phoneticPr fontId="2"/>
  </si>
  <si>
    <t>帝国</t>
    <rPh sb="0" eb="2">
      <t>テイコク</t>
    </rPh>
    <phoneticPr fontId="2"/>
  </si>
  <si>
    <t>啓林館</t>
    <rPh sb="0" eb="3">
      <t>ケイリンカン</t>
    </rPh>
    <phoneticPr fontId="2"/>
  </si>
  <si>
    <t>教芸</t>
    <rPh sb="0" eb="1">
      <t>キョウ</t>
    </rPh>
    <rPh sb="1" eb="2">
      <t>ゲイ</t>
    </rPh>
    <phoneticPr fontId="2"/>
  </si>
  <si>
    <t>光村</t>
    <rPh sb="0" eb="2">
      <t>ミツムラ</t>
    </rPh>
    <phoneticPr fontId="2"/>
  </si>
  <si>
    <t>学図</t>
    <rPh sb="0" eb="1">
      <t>ガク</t>
    </rPh>
    <rPh sb="1" eb="2">
      <t>ズ</t>
    </rPh>
    <phoneticPr fontId="2"/>
  </si>
  <si>
    <t>ひろがる言葉　小学国語</t>
    <rPh sb="4" eb="6">
      <t>コトバ</t>
    </rPh>
    <rPh sb="7" eb="8">
      <t>ショウ</t>
    </rPh>
    <rPh sb="8" eb="9">
      <t>ガク</t>
    </rPh>
    <rPh sb="9" eb="11">
      <t>コクゴ</t>
    </rPh>
    <phoneticPr fontId="2"/>
  </si>
  <si>
    <t>書写</t>
    <rPh sb="0" eb="1">
      <t>ショ</t>
    </rPh>
    <rPh sb="1" eb="2">
      <t>シャ</t>
    </rPh>
    <phoneticPr fontId="2"/>
  </si>
  <si>
    <t>小学　書写</t>
    <rPh sb="0" eb="1">
      <t>ショウ</t>
    </rPh>
    <rPh sb="1" eb="2">
      <t>ガク</t>
    </rPh>
    <rPh sb="3" eb="4">
      <t>ショ</t>
    </rPh>
    <rPh sb="4" eb="5">
      <t>シャ</t>
    </rPh>
    <phoneticPr fontId="2"/>
  </si>
  <si>
    <t>日文</t>
    <rPh sb="0" eb="1">
      <t>ニチ</t>
    </rPh>
    <rPh sb="1" eb="2">
      <t>ブン</t>
    </rPh>
    <phoneticPr fontId="2"/>
  </si>
  <si>
    <t>小学社会</t>
    <rPh sb="0" eb="1">
      <t>ショウ</t>
    </rPh>
    <rPh sb="1" eb="2">
      <t>ガク</t>
    </rPh>
    <rPh sb="2" eb="4">
      <t>シャカイ</t>
    </rPh>
    <phoneticPr fontId="2"/>
  </si>
  <si>
    <t>日文</t>
    <phoneticPr fontId="2"/>
  </si>
  <si>
    <t>大日本</t>
    <rPh sb="0" eb="1">
      <t>ダイ</t>
    </rPh>
    <rPh sb="1" eb="3">
      <t>ニホン</t>
    </rPh>
    <phoneticPr fontId="2"/>
  </si>
  <si>
    <t>みんなと学ぶ　小学校　算数</t>
    <rPh sb="4" eb="5">
      <t>マナ</t>
    </rPh>
    <rPh sb="7" eb="10">
      <t>ショウガッコウ</t>
    </rPh>
    <rPh sb="11" eb="13">
      <t>サンスウ</t>
    </rPh>
    <phoneticPr fontId="2"/>
  </si>
  <si>
    <t>小学算数</t>
    <rPh sb="0" eb="1">
      <t>ショウ</t>
    </rPh>
    <rPh sb="1" eb="2">
      <t>ガク</t>
    </rPh>
    <rPh sb="2" eb="4">
      <t>サンスウ</t>
    </rPh>
    <phoneticPr fontId="2"/>
  </si>
  <si>
    <t>わくわく　算数</t>
    <rPh sb="5" eb="7">
      <t>サンスウ</t>
    </rPh>
    <phoneticPr fontId="2"/>
  </si>
  <si>
    <t>信教</t>
    <rPh sb="0" eb="1">
      <t>シン</t>
    </rPh>
    <rPh sb="1" eb="2">
      <t>キョウ</t>
    </rPh>
    <phoneticPr fontId="2"/>
  </si>
  <si>
    <t>わくわく理科</t>
    <rPh sb="4" eb="6">
      <t>リカ</t>
    </rPh>
    <phoneticPr fontId="2"/>
  </si>
  <si>
    <t>みんなとまなぶ　しょうがっこう　せいかつ</t>
    <phoneticPr fontId="2"/>
  </si>
  <si>
    <t>１学年用</t>
    <phoneticPr fontId="2"/>
  </si>
  <si>
    <t>）</t>
    <phoneticPr fontId="2"/>
  </si>
  <si>
    <t>記入例</t>
    <rPh sb="0" eb="2">
      <t>キニュウ</t>
    </rPh>
    <rPh sb="2" eb="3">
      <t>レイ</t>
    </rPh>
    <phoneticPr fontId="2"/>
  </si>
  <si>
    <t>東京小学校</t>
    <rPh sb="0" eb="2">
      <t>トウキョウ</t>
    </rPh>
    <rPh sb="2" eb="3">
      <t>ショウ</t>
    </rPh>
    <rPh sb="3" eb="5">
      <t>ガッコウ</t>
    </rPh>
    <phoneticPr fontId="2"/>
  </si>
  <si>
    <t>新宿　太郎</t>
    <rPh sb="0" eb="2">
      <t>シンジュク</t>
    </rPh>
    <rPh sb="3" eb="5">
      <t>タロウ</t>
    </rPh>
    <phoneticPr fontId="2"/>
  </si>
  <si>
    <t>上段「児」は児童用</t>
    <rPh sb="0" eb="2">
      <t>ジョウダン</t>
    </rPh>
    <rPh sb="3" eb="4">
      <t>ジ</t>
    </rPh>
    <rPh sb="6" eb="9">
      <t>ジドウヨウ</t>
    </rPh>
    <phoneticPr fontId="2"/>
  </si>
  <si>
    <t>下段「教」は教員用</t>
    <rPh sb="0" eb="2">
      <t>ゲダン</t>
    </rPh>
    <rPh sb="3" eb="4">
      <t>キョウ</t>
    </rPh>
    <rPh sb="6" eb="8">
      <t>キョウイン</t>
    </rPh>
    <rPh sb="8" eb="9">
      <t>ヨウ</t>
    </rPh>
    <phoneticPr fontId="2"/>
  </si>
  <si>
    <t>１学年用</t>
    <rPh sb="1" eb="4">
      <t>ガクネンヨウ</t>
    </rPh>
    <phoneticPr fontId="2"/>
  </si>
  <si>
    <t>いる場合は該当の児童数を減らす。</t>
  </si>
  <si>
    <t>省　　　略</t>
    <rPh sb="0" eb="1">
      <t>ショウ</t>
    </rPh>
    <rPh sb="4" eb="5">
      <t>リャク</t>
    </rPh>
    <phoneticPr fontId="2"/>
  </si>
  <si>
    <t>同じ学年の児童数は原則として同数とする。</t>
    <rPh sb="0" eb="1">
      <t>オナ</t>
    </rPh>
    <rPh sb="2" eb="4">
      <t>ガクネン</t>
    </rPh>
    <rPh sb="5" eb="7">
      <t>ジドウ</t>
    </rPh>
    <rPh sb="7" eb="8">
      <t>スウ</t>
    </rPh>
    <rPh sb="9" eb="11">
      <t>ゲンソク</t>
    </rPh>
    <rPh sb="14" eb="16">
      <t>ドウスウ</t>
    </rPh>
    <phoneticPr fontId="2"/>
  </si>
  <si>
    <t>未来をひらく　小学理科</t>
    <rPh sb="0" eb="2">
      <t>ミライ</t>
    </rPh>
    <rPh sb="7" eb="8">
      <t>ショウ</t>
    </rPh>
    <rPh sb="8" eb="9">
      <t>ガク</t>
    </rPh>
    <rPh sb="9" eb="11">
      <t>リカ</t>
    </rPh>
    <phoneticPr fontId="2"/>
  </si>
  <si>
    <t>楽しい理科</t>
    <rPh sb="0" eb="1">
      <t>タノ</t>
    </rPh>
    <rPh sb="3" eb="5">
      <t>リカ</t>
    </rPh>
    <phoneticPr fontId="2"/>
  </si>
  <si>
    <t>道徳</t>
    <rPh sb="0" eb="2">
      <t>ドウトク</t>
    </rPh>
    <phoneticPr fontId="2"/>
  </si>
  <si>
    <t>小学道徳　はばたこう明日へ</t>
    <rPh sb="0" eb="2">
      <t>ショウガク</t>
    </rPh>
    <rPh sb="2" eb="4">
      <t>ドウトク</t>
    </rPh>
    <rPh sb="10" eb="12">
      <t>アス</t>
    </rPh>
    <phoneticPr fontId="2"/>
  </si>
  <si>
    <t>道徳　きみが　いちばん　ひかるとき</t>
    <rPh sb="0" eb="2">
      <t>ドウトク</t>
    </rPh>
    <phoneticPr fontId="2"/>
  </si>
  <si>
    <t>小学道徳　生きる力　</t>
    <rPh sb="0" eb="2">
      <t>ショウガク</t>
    </rPh>
    <rPh sb="2" eb="4">
      <t>ドウトク</t>
    </rPh>
    <rPh sb="5" eb="6">
      <t>イ</t>
    </rPh>
    <rPh sb="8" eb="9">
      <t>チカラ</t>
    </rPh>
    <phoneticPr fontId="2"/>
  </si>
  <si>
    <t>光文</t>
    <rPh sb="0" eb="1">
      <t>ミツ</t>
    </rPh>
    <rPh sb="1" eb="2">
      <t>ブン</t>
    </rPh>
    <phoneticPr fontId="2"/>
  </si>
  <si>
    <t>小学道徳　ゆたかな心</t>
    <rPh sb="0" eb="2">
      <t>ショウガク</t>
    </rPh>
    <rPh sb="2" eb="4">
      <t>ドウトク</t>
    </rPh>
    <rPh sb="9" eb="10">
      <t>ココロ</t>
    </rPh>
    <phoneticPr fontId="2"/>
  </si>
  <si>
    <t>みんなと学ぶ　小学校理科</t>
    <rPh sb="4" eb="5">
      <t>マナ</t>
    </rPh>
    <rPh sb="7" eb="10">
      <t>ショウガッコウ</t>
    </rPh>
    <rPh sb="10" eb="12">
      <t>リカ</t>
    </rPh>
    <phoneticPr fontId="2"/>
  </si>
  <si>
    <t>小学保健　</t>
    <rPh sb="0" eb="1">
      <t>ショウ</t>
    </rPh>
    <rPh sb="1" eb="2">
      <t>ガク</t>
    </rPh>
    <rPh sb="2" eb="4">
      <t>ホケン</t>
    </rPh>
    <phoneticPr fontId="2"/>
  </si>
  <si>
    <t>英語</t>
    <rPh sb="0" eb="2">
      <t>エイゴ</t>
    </rPh>
    <phoneticPr fontId="2"/>
  </si>
  <si>
    <t>三省堂</t>
    <rPh sb="0" eb="3">
      <t>サンセイドウ</t>
    </rPh>
    <phoneticPr fontId="2"/>
  </si>
  <si>
    <t>教出</t>
    <rPh sb="0" eb="2">
      <t>キョウシュツ</t>
    </rPh>
    <phoneticPr fontId="2"/>
  </si>
  <si>
    <t>NEW HORIZON Elementary</t>
    <phoneticPr fontId="2"/>
  </si>
  <si>
    <t>Junior Sunshine</t>
    <phoneticPr fontId="2"/>
  </si>
  <si>
    <r>
      <t>O</t>
    </r>
    <r>
      <rPr>
        <sz val="11"/>
        <rFont val="ＭＳ Ｐゴシック"/>
        <family val="3"/>
        <charset val="128"/>
      </rPr>
      <t>NE WORLD Smiles</t>
    </r>
    <phoneticPr fontId="2"/>
  </si>
  <si>
    <t>Blue Sky elementary</t>
    <phoneticPr fontId="2"/>
  </si>
  <si>
    <t>CROWN Jr.</t>
    <phoneticPr fontId="2"/>
  </si>
  <si>
    <t>Here We Go!</t>
    <phoneticPr fontId="2"/>
  </si>
  <si>
    <t>２</t>
  </si>
  <si>
    <t>４</t>
  </si>
  <si>
    <t>９</t>
  </si>
  <si>
    <t>１１</t>
  </si>
  <si>
    <t>１５</t>
  </si>
  <si>
    <t>１７</t>
  </si>
  <si>
    <t>２６</t>
  </si>
  <si>
    <t>２７</t>
  </si>
  <si>
    <t>３８</t>
  </si>
  <si>
    <t>４６</t>
  </si>
  <si>
    <t>６１</t>
  </si>
  <si>
    <t>１１６</t>
  </si>
  <si>
    <t>２０７</t>
  </si>
  <si>
    <t>２０８</t>
  </si>
  <si>
    <t>２２４</t>
  </si>
  <si>
    <r>
      <t>学校整理番号</t>
    </r>
    <r>
      <rPr>
        <b/>
        <sz val="12"/>
        <color indexed="8"/>
        <rFont val="ＭＳ Ｐゴシック"/>
        <family val="3"/>
        <charset val="128"/>
      </rPr>
      <t>（</t>
    </r>
    <rPh sb="0" eb="2">
      <t>ガッコウ</t>
    </rPh>
    <rPh sb="2" eb="4">
      <t>セイリ</t>
    </rPh>
    <rPh sb="4" eb="6">
      <t>バンゴウ</t>
    </rPh>
    <phoneticPr fontId="2"/>
  </si>
  <si>
    <t>）</t>
    <phoneticPr fontId="2"/>
  </si>
  <si>
    <t>０３－５３２０－６８３４</t>
    <phoneticPr fontId="2"/>
  </si>
  <si>
    <t>（シリーズ）</t>
    <phoneticPr fontId="2"/>
  </si>
  <si>
    <t>ただし、教科用特定図書を使用する児童が</t>
    <rPh sb="4" eb="6">
      <t>キョウカ</t>
    </rPh>
    <rPh sb="6" eb="7">
      <t>ヨウ</t>
    </rPh>
    <rPh sb="7" eb="9">
      <t>トクテイ</t>
    </rPh>
    <rPh sb="9" eb="11">
      <t>トショ</t>
    </rPh>
    <rPh sb="12" eb="14">
      <t>シヨウ</t>
    </rPh>
    <rPh sb="16" eb="18">
      <t>ジドウ</t>
    </rPh>
    <phoneticPr fontId="2"/>
  </si>
  <si>
    <t>※教員用は有償のため真に必要な冊数を記入する。</t>
    <rPh sb="1" eb="3">
      <t>キョウイン</t>
    </rPh>
    <rPh sb="3" eb="4">
      <t>ヨウ</t>
    </rPh>
    <rPh sb="5" eb="7">
      <t>ユウショウ</t>
    </rPh>
    <rPh sb="10" eb="11">
      <t>シン</t>
    </rPh>
    <rPh sb="12" eb="14">
      <t>ヒツヨウ</t>
    </rPh>
    <rPh sb="15" eb="17">
      <t>サッスウ</t>
    </rPh>
    <rPh sb="18" eb="20">
      <t>キニュウ</t>
    </rPh>
    <phoneticPr fontId="2"/>
  </si>
  <si>
    <t>各総計は、自動で計算される。</t>
    <rPh sb="0" eb="1">
      <t>カク</t>
    </rPh>
    <rPh sb="1" eb="3">
      <t>ソウケイ</t>
    </rPh>
    <rPh sb="5" eb="7">
      <t>ジドウ</t>
    </rPh>
    <rPh sb="8" eb="10">
      <t>ケイサン</t>
    </rPh>
    <phoneticPr fontId="2"/>
  </si>
  <si>
    <t>網掛けのセルは、需要数報告の対象となる</t>
    <rPh sb="0" eb="2">
      <t>アミカ</t>
    </rPh>
    <rPh sb="8" eb="11">
      <t>ジュヨウスウ</t>
    </rPh>
    <rPh sb="11" eb="13">
      <t>ホウコク</t>
    </rPh>
    <rPh sb="14" eb="16">
      <t>タイショウ</t>
    </rPh>
    <phoneticPr fontId="2"/>
  </si>
  <si>
    <t>図画
工作</t>
    <rPh sb="0" eb="2">
      <t>ズガ</t>
    </rPh>
    <rPh sb="3" eb="5">
      <t>コウサク</t>
    </rPh>
    <phoneticPr fontId="2"/>
  </si>
  <si>
    <t>学年でないため、記入しない。</t>
    <rPh sb="8" eb="10">
      <t>キニュウ</t>
    </rPh>
    <phoneticPr fontId="2"/>
  </si>
  <si>
    <t>教出</t>
  </si>
  <si>
    <t>東書</t>
  </si>
  <si>
    <t>日文</t>
  </si>
  <si>
    <t>帝国</t>
  </si>
  <si>
    <t>新しい国語</t>
  </si>
  <si>
    <t>小学　書写</t>
  </si>
  <si>
    <t>小学社会</t>
  </si>
  <si>
    <t>楽しく学ぶ　小学生の地図帳　３・４・５・６年</t>
  </si>
  <si>
    <r>
      <rPr>
        <b/>
        <u/>
        <sz val="12"/>
        <rFont val="ＭＳ Ｐゴシック"/>
        <family val="3"/>
        <charset val="128"/>
      </rPr>
      <t>プルダウンのリストから発行者を選択</t>
    </r>
    <r>
      <rPr>
        <b/>
        <sz val="12"/>
        <rFont val="ＭＳ Ｐゴシック"/>
        <family val="3"/>
        <charset val="128"/>
      </rPr>
      <t>する。</t>
    </r>
    <rPh sb="11" eb="14">
      <t>ハッコウシャ</t>
    </rPh>
    <rPh sb="15" eb="17">
      <t>センタク</t>
    </rPh>
    <phoneticPr fontId="2"/>
  </si>
  <si>
    <t>教科書名等は自動で表示される。</t>
    <rPh sb="0" eb="3">
      <t>キョウカショ</t>
    </rPh>
    <rPh sb="3" eb="4">
      <t>メイ</t>
    </rPh>
    <rPh sb="4" eb="5">
      <t>トウ</t>
    </rPh>
    <rPh sb="6" eb="8">
      <t>ジドウ</t>
    </rPh>
    <rPh sb="9" eb="11">
      <t>ヒョウジ</t>
    </rPh>
    <phoneticPr fontId="2"/>
  </si>
  <si>
    <t>光村</t>
  </si>
  <si>
    <t>道徳　きみが　いちばん　ひかるとき</t>
  </si>
  <si>
    <t>２</t>
    <phoneticPr fontId="2"/>
  </si>
  <si>
    <t>１７</t>
    <phoneticPr fontId="2"/>
  </si>
  <si>
    <r>
      <rPr>
        <b/>
        <u/>
        <sz val="18"/>
        <rFont val="ＭＳ Ｐゴシック"/>
        <family val="3"/>
        <charset val="128"/>
      </rPr>
      <t>水色のセルのみ入力</t>
    </r>
    <r>
      <rPr>
        <b/>
        <sz val="18"/>
        <rFont val="ＭＳ Ｐゴシック"/>
        <family val="3"/>
        <charset val="128"/>
      </rPr>
      <t>する。</t>
    </r>
    <rPh sb="0" eb="2">
      <t>ミズイロ</t>
    </rPh>
    <rPh sb="7" eb="9">
      <t>ニュウリョク</t>
    </rPh>
    <phoneticPr fontId="2"/>
  </si>
  <si>
    <t>水色以外のセルは入力不要。</t>
    <phoneticPr fontId="2"/>
  </si>
  <si>
    <t>わたしたちの家庭科</t>
    <rPh sb="6" eb="9">
      <t>カテイカ</t>
    </rPh>
    <phoneticPr fontId="2"/>
  </si>
  <si>
    <t>FAX</t>
    <phoneticPr fontId="2"/>
  </si>
  <si>
    <t>０３－５３８８－１７３３</t>
    <phoneticPr fontId="2"/>
  </si>
  <si>
    <t>第２表　令和６年度使用教科書一覧</t>
    <rPh sb="0" eb="1">
      <t>ダイ</t>
    </rPh>
    <rPh sb="2" eb="3">
      <t>ヒョウ</t>
    </rPh>
    <rPh sb="4" eb="5">
      <t>レイ</t>
    </rPh>
    <rPh sb="5" eb="6">
      <t>ワ</t>
    </rPh>
    <rPh sb="7" eb="9">
      <t>ネンド</t>
    </rPh>
    <rPh sb="9" eb="11">
      <t>シヨウ</t>
    </rPh>
    <rPh sb="11" eb="14">
      <t>キ</t>
    </rPh>
    <rPh sb="14" eb="16">
      <t>イチラン</t>
    </rPh>
    <phoneticPr fontId="2"/>
  </si>
  <si>
    <t>１１６</t>
    <phoneticPr fontId="2"/>
  </si>
  <si>
    <t>４６</t>
    <phoneticPr fontId="2"/>
  </si>
  <si>
    <t>令和５年</t>
    <rPh sb="0" eb="2">
      <t>レイワ</t>
    </rPh>
    <rPh sb="3" eb="4">
      <t>ネン</t>
    </rPh>
    <phoneticPr fontId="2"/>
  </si>
  <si>
    <t>新編　新しい書写</t>
    <rPh sb="0" eb="2">
      <t>シンペン</t>
    </rPh>
    <rPh sb="3" eb="4">
      <t>アタラ</t>
    </rPh>
    <rPh sb="6" eb="7">
      <t>ショ</t>
    </rPh>
    <rPh sb="7" eb="8">
      <t>シャ</t>
    </rPh>
    <phoneticPr fontId="2"/>
  </si>
  <si>
    <t>新編　新しい社会</t>
    <rPh sb="0" eb="2">
      <t>シンペン</t>
    </rPh>
    <rPh sb="3" eb="4">
      <t>アタラ</t>
    </rPh>
    <rPh sb="6" eb="8">
      <t>シャカイ</t>
    </rPh>
    <phoneticPr fontId="2"/>
  </si>
  <si>
    <t>新編　新しい地図帳</t>
    <rPh sb="0" eb="2">
      <t>シンペン</t>
    </rPh>
    <rPh sb="3" eb="4">
      <t>アタラ</t>
    </rPh>
    <rPh sb="6" eb="9">
      <t>チズチョウ</t>
    </rPh>
    <phoneticPr fontId="2"/>
  </si>
  <si>
    <t>楽しく学ぶ　小学生の地図帳　３・４・５・６年</t>
    <rPh sb="0" eb="1">
      <t>タノ</t>
    </rPh>
    <rPh sb="3" eb="4">
      <t>マナ</t>
    </rPh>
    <rPh sb="6" eb="7">
      <t>ショウ</t>
    </rPh>
    <rPh sb="7" eb="8">
      <t>ガク</t>
    </rPh>
    <rPh sb="8" eb="9">
      <t>セイ</t>
    </rPh>
    <rPh sb="10" eb="12">
      <t>チズ</t>
    </rPh>
    <rPh sb="12" eb="13">
      <t>チョウ</t>
    </rPh>
    <rPh sb="21" eb="22">
      <t>ネン</t>
    </rPh>
    <phoneticPr fontId="2"/>
  </si>
  <si>
    <t>新編　新しい算数</t>
    <rPh sb="0" eb="2">
      <t>シンペン</t>
    </rPh>
    <rPh sb="3" eb="4">
      <t>アタラ</t>
    </rPh>
    <rPh sb="6" eb="8">
      <t>サンスウ</t>
    </rPh>
    <phoneticPr fontId="2"/>
  </si>
  <si>
    <t>新編　新しい理科</t>
    <rPh sb="0" eb="2">
      <t>シンペン</t>
    </rPh>
    <rPh sb="3" eb="4">
      <t>アタラ</t>
    </rPh>
    <rPh sb="6" eb="8">
      <t>リカ</t>
    </rPh>
    <phoneticPr fontId="2"/>
  </si>
  <si>
    <t>新編　新しい　生活</t>
    <rPh sb="0" eb="2">
      <t>シンペン</t>
    </rPh>
    <rPh sb="3" eb="4">
      <t>アタラ</t>
    </rPh>
    <rPh sb="7" eb="9">
      <t>セイカツ</t>
    </rPh>
    <phoneticPr fontId="2"/>
  </si>
  <si>
    <t>新編　新しい家庭</t>
    <rPh sb="0" eb="2">
      <t>シンペン</t>
    </rPh>
    <rPh sb="3" eb="4">
      <t>アタラ</t>
    </rPh>
    <rPh sb="6" eb="8">
      <t>カテイ</t>
    </rPh>
    <phoneticPr fontId="2"/>
  </si>
  <si>
    <t>新編　新しい保健</t>
    <rPh sb="0" eb="2">
      <t>シンペン</t>
    </rPh>
    <rPh sb="3" eb="4">
      <t>アタラ</t>
    </rPh>
    <rPh sb="6" eb="8">
      <t>ホケン</t>
    </rPh>
    <phoneticPr fontId="2"/>
  </si>
  <si>
    <t>大修館</t>
    <rPh sb="0" eb="3">
      <t>タイシュウカン</t>
    </rPh>
    <phoneticPr fontId="3"/>
  </si>
  <si>
    <t>５０</t>
    <phoneticPr fontId="2"/>
  </si>
  <si>
    <t>新　小学校保健</t>
    <phoneticPr fontId="2"/>
  </si>
  <si>
    <t>新　わたしたちの保健</t>
    <rPh sb="0" eb="1">
      <t>シン</t>
    </rPh>
    <rPh sb="8" eb="10">
      <t>ホケン</t>
    </rPh>
    <phoneticPr fontId="2"/>
  </si>
  <si>
    <t>新・みんなの保健</t>
    <rPh sb="0" eb="1">
      <t>シン</t>
    </rPh>
    <rPh sb="6" eb="8">
      <t>ホケン</t>
    </rPh>
    <phoneticPr fontId="2"/>
  </si>
  <si>
    <t>新編　新しい道徳</t>
    <rPh sb="0" eb="1">
      <t>シン</t>
    </rPh>
    <rPh sb="1" eb="2">
      <t>ヘン</t>
    </rPh>
    <rPh sb="3" eb="4">
      <t>アタラ</t>
    </rPh>
    <rPh sb="6" eb="8">
      <t>ドウトク</t>
    </rPh>
    <phoneticPr fontId="2"/>
  </si>
  <si>
    <t>新版　みんなの道徳</t>
    <rPh sb="0" eb="1">
      <t>シン</t>
    </rPh>
    <rPh sb="1" eb="2">
      <t>ハン</t>
    </rPh>
    <rPh sb="7" eb="9">
      <t>ドウトク</t>
    </rPh>
    <phoneticPr fontId="2"/>
  </si>
  <si>
    <t>新版　たのしい算数</t>
    <rPh sb="0" eb="1">
      <t>シン</t>
    </rPh>
    <rPh sb="1" eb="2">
      <t>ハン</t>
    </rPh>
    <rPh sb="7" eb="9">
      <t>サンスウ</t>
    </rPh>
    <phoneticPr fontId="2"/>
  </si>
  <si>
    <t>新版　たのしい理科</t>
    <rPh sb="0" eb="1">
      <t>シン</t>
    </rPh>
    <rPh sb="1" eb="2">
      <t>ハン</t>
    </rPh>
    <rPh sb="7" eb="9">
      <t>リカ</t>
    </rPh>
    <phoneticPr fontId="2"/>
  </si>
  <si>
    <t>新版　たのしい　せいかつ</t>
    <rPh sb="0" eb="1">
      <t>シン</t>
    </rPh>
    <rPh sb="1" eb="2">
      <t>ハン</t>
    </rPh>
    <phoneticPr fontId="2"/>
  </si>
  <si>
    <t>新版　たのしい保健</t>
    <rPh sb="7" eb="9">
      <t>ホケン</t>
    </rPh>
    <phoneticPr fontId="2"/>
  </si>
  <si>
    <t>ひろがる言葉　小学国語</t>
  </si>
  <si>
    <t>新編　新しい国語</t>
    <rPh sb="0" eb="2">
      <t>シンペン</t>
    </rPh>
    <rPh sb="3" eb="4">
      <t>アタラ</t>
    </rPh>
    <rPh sb="6" eb="8">
      <t>コクゴ</t>
    </rPh>
    <phoneticPr fontId="2"/>
  </si>
  <si>
    <t>国語・書写・音楽・英語・道徳の２段目については</t>
    <rPh sb="0" eb="2">
      <t>コクゴ</t>
    </rPh>
    <rPh sb="3" eb="5">
      <t>ショシャ</t>
    </rPh>
    <rPh sb="6" eb="8">
      <t>オンガク</t>
    </rPh>
    <rPh sb="9" eb="11">
      <t>エイゴ</t>
    </rPh>
    <rPh sb="12" eb="14">
      <t>ドウトク</t>
    </rPh>
    <rPh sb="16" eb="17">
      <t>ダン</t>
    </rPh>
    <rPh sb="17" eb="18">
      <t>メ</t>
    </rPh>
    <phoneticPr fontId="2"/>
  </si>
  <si>
    <r>
      <t>採択替えにより</t>
    </r>
    <r>
      <rPr>
        <b/>
        <u/>
        <sz val="12"/>
        <rFont val="ＭＳ Ｐゴシック"/>
        <family val="3"/>
        <charset val="128"/>
      </rPr>
      <t>今年度と異なる発行者の教科書を使用</t>
    </r>
    <r>
      <rPr>
        <b/>
        <sz val="12"/>
        <rFont val="ＭＳ Ｐゴシック"/>
        <family val="3"/>
        <charset val="128"/>
      </rPr>
      <t>する場合、</t>
    </r>
    <rPh sb="0" eb="2">
      <t>サイタク</t>
    </rPh>
    <rPh sb="2" eb="3">
      <t>ガ</t>
    </rPh>
    <rPh sb="7" eb="10">
      <t>コンネンド</t>
    </rPh>
    <rPh sb="11" eb="12">
      <t>コト</t>
    </rPh>
    <rPh sb="14" eb="17">
      <t>ハッコウシャ</t>
    </rPh>
    <rPh sb="18" eb="21">
      <t>キョウカショ</t>
    </rPh>
    <rPh sb="22" eb="24">
      <t>シヨウ</t>
    </rPh>
    <rPh sb="26" eb="28">
      <t>バアイ</t>
    </rPh>
    <phoneticPr fontId="2"/>
  </si>
  <si>
    <r>
      <t>第１・第３・第５学年は</t>
    </r>
    <r>
      <rPr>
        <b/>
        <u/>
        <sz val="12"/>
        <rFont val="ＭＳ Ｐゴシック"/>
        <family val="3"/>
        <charset val="128"/>
      </rPr>
      <t>採択変更後</t>
    </r>
    <r>
      <rPr>
        <b/>
        <sz val="12"/>
        <rFont val="ＭＳ Ｐゴシック"/>
        <family val="3"/>
        <charset val="128"/>
      </rPr>
      <t>の発行者の新版教科書の需要数、</t>
    </r>
    <rPh sb="0" eb="1">
      <t>ダイ</t>
    </rPh>
    <rPh sb="3" eb="4">
      <t>ダイ</t>
    </rPh>
    <rPh sb="6" eb="7">
      <t>ダイ</t>
    </rPh>
    <rPh sb="8" eb="10">
      <t>ガクネン</t>
    </rPh>
    <rPh sb="11" eb="13">
      <t>サイタク</t>
    </rPh>
    <rPh sb="13" eb="15">
      <t>ヘンコウ</t>
    </rPh>
    <rPh sb="15" eb="16">
      <t>ゴ</t>
    </rPh>
    <rPh sb="17" eb="20">
      <t>ハッコウシャ</t>
    </rPh>
    <rPh sb="21" eb="22">
      <t>シン</t>
    </rPh>
    <rPh sb="22" eb="23">
      <t>バン</t>
    </rPh>
    <rPh sb="23" eb="26">
      <t>キョウカショ</t>
    </rPh>
    <rPh sb="27" eb="30">
      <t>ジュヨウスウ</t>
    </rPh>
    <phoneticPr fontId="2"/>
  </si>
  <si>
    <r>
      <t>第２・第４・第６学年は</t>
    </r>
    <r>
      <rPr>
        <b/>
        <u/>
        <sz val="12"/>
        <rFont val="ＭＳ Ｐゴシック"/>
        <family val="3"/>
        <charset val="128"/>
      </rPr>
      <t>採択変更前</t>
    </r>
    <r>
      <rPr>
        <b/>
        <sz val="12"/>
        <rFont val="ＭＳ Ｐゴシック"/>
        <family val="3"/>
        <charset val="128"/>
      </rPr>
      <t>の発行者の新版教科書の需要数を記入する。</t>
    </r>
    <rPh sb="0" eb="1">
      <t>ダイ</t>
    </rPh>
    <rPh sb="3" eb="4">
      <t>ダイ</t>
    </rPh>
    <rPh sb="6" eb="7">
      <t>ダイ</t>
    </rPh>
    <rPh sb="8" eb="10">
      <t>ガクネン</t>
    </rPh>
    <rPh sb="11" eb="13">
      <t>サイタク</t>
    </rPh>
    <rPh sb="13" eb="15">
      <t>ヘンコウ</t>
    </rPh>
    <rPh sb="15" eb="16">
      <t>マエ</t>
    </rPh>
    <rPh sb="17" eb="20">
      <t>ハッコウシャ</t>
    </rPh>
    <rPh sb="21" eb="22">
      <t>シン</t>
    </rPh>
    <rPh sb="22" eb="23">
      <t>バン</t>
    </rPh>
    <rPh sb="23" eb="26">
      <t>キョウカショ</t>
    </rPh>
    <rPh sb="27" eb="30">
      <t>ジュヨウスウ</t>
    </rPh>
    <rPh sb="31" eb="33">
      <t>キニュウ</t>
    </rPh>
    <phoneticPr fontId="2"/>
  </si>
  <si>
    <t>区市町村立学校は、所轄の教育委員会の指示による。</t>
    <phoneticPr fontId="2"/>
  </si>
  <si>
    <t>国立・私立学校は、学校整理番号を記入する。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</si>
</sst>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i/>
      <sz val="11"/>
      <color theme="1"/>
      <name val="ＭＳ 明朝"/>
      <family val="1"/>
      <charset val="128"/>
    </font>
    <font>
      <i/>
      <sz val="10"/>
      <color theme="1"/>
      <name val="ＭＳ Ｐゴシック"/>
      <family val="3"/>
      <charset val="128"/>
    </font>
    <font>
      <i/>
      <sz val="1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8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8"/>
      </patternFill>
    </fill>
    <fill>
      <patternFill patternType="lightGray">
        <fgColor theme="0"/>
        <bgColor theme="8" tint="0.79998168889431442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24">
    <xf numFmtId="0" fontId="0" fillId="0" borderId="0" xfId="0"/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distributed" vertical="center" indent="1"/>
    </xf>
    <xf numFmtId="0" fontId="4" fillId="0" borderId="3" xfId="0" applyFont="1" applyBorder="1" applyAlignment="1" applyProtection="1">
      <alignment horizontal="distributed" vertical="center" indent="1"/>
    </xf>
    <xf numFmtId="0" fontId="3" fillId="0" borderId="0" xfId="0" applyFont="1" applyAlignment="1" applyProtection="1">
      <alignment horizontal="center" vertical="center" textRotation="255"/>
    </xf>
    <xf numFmtId="0" fontId="7" fillId="0" borderId="0" xfId="0" applyFont="1" applyAlignment="1" applyProtection="1">
      <alignment horizontal="center" vertical="center" textRotation="255" wrapText="1"/>
    </xf>
    <xf numFmtId="0" fontId="0" fillId="0" borderId="0" xfId="0" applyAlignment="1" applyProtection="1">
      <alignment horizontal="center" vertical="center" textRotation="255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shrinkToFit="1"/>
    </xf>
    <xf numFmtId="0" fontId="9" fillId="0" borderId="1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distributed" vertical="center" indent="1"/>
    </xf>
    <xf numFmtId="0" fontId="17" fillId="0" borderId="3" xfId="0" applyFont="1" applyBorder="1" applyAlignment="1">
      <alignment horizontal="distributed" vertical="center" inden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255"/>
    </xf>
    <xf numFmtId="0" fontId="20" fillId="0" borderId="0" xfId="0" applyFont="1" applyAlignment="1">
      <alignment horizontal="center" vertical="center" textRotation="255" wrapText="1"/>
    </xf>
    <xf numFmtId="0" fontId="15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8" fontId="22" fillId="2" borderId="1" xfId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38" fontId="22" fillId="3" borderId="1" xfId="1" applyFont="1" applyFill="1" applyBorder="1" applyAlignment="1">
      <alignment horizontal="right" vertical="center"/>
    </xf>
    <xf numFmtId="38" fontId="22" fillId="2" borderId="7" xfId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38" fontId="22" fillId="2" borderId="2" xfId="1" applyFont="1" applyFill="1" applyBorder="1" applyAlignment="1">
      <alignment horizontal="right" vertical="center"/>
    </xf>
    <xf numFmtId="0" fontId="18" fillId="0" borderId="6" xfId="0" applyFont="1" applyBorder="1" applyAlignment="1">
      <alignment horizontal="center" vertical="center"/>
    </xf>
    <xf numFmtId="38" fontId="22" fillId="2" borderId="9" xfId="1" applyFont="1" applyFill="1" applyBorder="1" applyAlignment="1">
      <alignment horizontal="right" vertical="center"/>
    </xf>
    <xf numFmtId="38" fontId="22" fillId="4" borderId="1" xfId="1" applyFont="1" applyFill="1" applyBorder="1" applyAlignment="1">
      <alignment horizontal="right" vertical="center"/>
    </xf>
    <xf numFmtId="38" fontId="22" fillId="2" borderId="10" xfId="1" applyFont="1" applyFill="1" applyBorder="1" applyAlignment="1">
      <alignment horizontal="right" vertical="center"/>
    </xf>
    <xf numFmtId="38" fontId="22" fillId="2" borderId="8" xfId="1" applyFont="1" applyFill="1" applyBorder="1" applyAlignment="1">
      <alignment horizontal="right" vertical="center"/>
    </xf>
    <xf numFmtId="0" fontId="6" fillId="0" borderId="0" xfId="0" applyFont="1" applyAlignment="1">
      <alignment vertical="top" wrapText="1"/>
    </xf>
    <xf numFmtId="0" fontId="3" fillId="5" borderId="1" xfId="0" applyFont="1" applyFill="1" applyBorder="1" applyAlignment="1" applyProtection="1">
      <alignment horizontal="center" vertical="center"/>
      <protection locked="0"/>
    </xf>
    <xf numFmtId="38" fontId="1" fillId="5" borderId="1" xfId="1" applyFill="1" applyBorder="1" applyAlignment="1" applyProtection="1">
      <alignment horizontal="right" vertical="center"/>
      <protection locked="0"/>
    </xf>
    <xf numFmtId="38" fontId="1" fillId="5" borderId="1" xfId="1" applyFont="1" applyFill="1" applyBorder="1" applyAlignment="1" applyProtection="1">
      <alignment horizontal="right" vertical="center"/>
      <protection locked="0"/>
    </xf>
    <xf numFmtId="38" fontId="1" fillId="6" borderId="1" xfId="1" applyFill="1" applyBorder="1" applyAlignment="1" applyProtection="1">
      <alignment horizontal="right" vertical="center"/>
      <protection locked="0"/>
    </xf>
    <xf numFmtId="38" fontId="1" fillId="2" borderId="10" xfId="1" applyFill="1" applyBorder="1" applyAlignment="1" applyProtection="1">
      <alignment horizontal="right" vertical="center"/>
    </xf>
    <xf numFmtId="38" fontId="1" fillId="2" borderId="7" xfId="1" applyFill="1" applyBorder="1" applyAlignment="1" applyProtection="1">
      <alignment horizontal="right" vertical="center"/>
    </xf>
    <xf numFmtId="38" fontId="1" fillId="2" borderId="1" xfId="1" applyFill="1" applyBorder="1" applyAlignment="1" applyProtection="1">
      <alignment horizontal="right" vertical="center"/>
    </xf>
    <xf numFmtId="38" fontId="0" fillId="2" borderId="2" xfId="1" applyFont="1" applyFill="1" applyBorder="1" applyAlignment="1" applyProtection="1">
      <alignment horizontal="right" vertical="center"/>
    </xf>
    <xf numFmtId="38" fontId="1" fillId="2" borderId="8" xfId="1" applyFill="1" applyBorder="1" applyAlignment="1" applyProtection="1">
      <alignment horizontal="right" vertical="center"/>
    </xf>
    <xf numFmtId="38" fontId="1" fillId="2" borderId="9" xfId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38" fontId="1" fillId="4" borderId="1" xfId="1" applyFill="1" applyBorder="1" applyAlignment="1" applyProtection="1">
      <alignment horizontal="right" vertical="center"/>
    </xf>
    <xf numFmtId="38" fontId="1" fillId="3" borderId="1" xfId="1" applyFill="1" applyBorder="1" applyAlignment="1" applyProtection="1">
      <alignment horizontal="right" vertical="center"/>
    </xf>
    <xf numFmtId="38" fontId="22" fillId="5" borderId="1" xfId="1" applyFont="1" applyFill="1" applyBorder="1" applyAlignment="1" applyProtection="1">
      <alignment horizontal="right" vertical="center"/>
      <protection locked="0"/>
    </xf>
    <xf numFmtId="38" fontId="22" fillId="5" borderId="1" xfId="1" applyFont="1" applyFill="1" applyBorder="1" applyAlignment="1">
      <alignment horizontal="right" vertical="center"/>
    </xf>
    <xf numFmtId="38" fontId="22" fillId="6" borderId="1" xfId="1" applyFont="1" applyFill="1" applyBorder="1" applyAlignment="1" applyProtection="1">
      <alignment horizontal="right" vertical="center"/>
      <protection locked="0"/>
    </xf>
    <xf numFmtId="0" fontId="20" fillId="0" borderId="1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38" fontId="22" fillId="7" borderId="1" xfId="1" applyFont="1" applyFill="1" applyBorder="1" applyAlignment="1">
      <alignment horizontal="right" vertical="center"/>
    </xf>
    <xf numFmtId="38" fontId="22" fillId="8" borderId="1" xfId="1" applyFont="1" applyFill="1" applyBorder="1" applyAlignment="1" applyProtection="1">
      <alignment horizontal="right" vertical="center"/>
      <protection locked="0"/>
    </xf>
    <xf numFmtId="38" fontId="22" fillId="9" borderId="1" xfId="1" applyFont="1" applyFill="1" applyBorder="1" applyAlignment="1">
      <alignment horizontal="right" vertical="center"/>
    </xf>
    <xf numFmtId="38" fontId="22" fillId="2" borderId="12" xfId="1" applyFont="1" applyFill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38" fontId="22" fillId="7" borderId="13" xfId="1" applyFont="1" applyFill="1" applyBorder="1" applyAlignment="1">
      <alignment horizontal="right" vertical="center"/>
    </xf>
    <xf numFmtId="38" fontId="22" fillId="8" borderId="13" xfId="1" applyFont="1" applyFill="1" applyBorder="1" applyAlignment="1">
      <alignment horizontal="right" vertical="center"/>
    </xf>
    <xf numFmtId="38" fontId="22" fillId="9" borderId="13" xfId="1" applyFont="1" applyFill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shrinkToFit="1"/>
    </xf>
    <xf numFmtId="0" fontId="3" fillId="10" borderId="7" xfId="0" applyFont="1" applyFill="1" applyBorder="1" applyAlignment="1">
      <alignment horizontal="center" vertical="center" shrinkToFit="1"/>
    </xf>
    <xf numFmtId="38" fontId="1" fillId="0" borderId="1" xfId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quotePrefix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9" xfId="0" applyFill="1" applyBorder="1"/>
    <xf numFmtId="0" fontId="5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6" fillId="0" borderId="2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right" vertical="center" wrapText="1" indent="1"/>
    </xf>
    <xf numFmtId="0" fontId="19" fillId="0" borderId="18" xfId="0" applyFont="1" applyBorder="1" applyAlignment="1">
      <alignment horizontal="right" vertical="center" wrapText="1" indent="1"/>
    </xf>
    <xf numFmtId="0" fontId="19" fillId="0" borderId="0" xfId="0" applyFont="1" applyBorder="1" applyAlignment="1">
      <alignment horizontal="right" vertical="center" wrapText="1" indent="1"/>
    </xf>
    <xf numFmtId="0" fontId="19" fillId="0" borderId="24" xfId="0" applyFont="1" applyBorder="1" applyAlignment="1">
      <alignment horizontal="right" vertical="center" wrapText="1" indent="1"/>
    </xf>
    <xf numFmtId="0" fontId="16" fillId="0" borderId="1" xfId="0" applyFont="1" applyBorder="1" applyAlignment="1">
      <alignment horizontal="center" vertical="center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left" vertical="center" wrapText="1" indent="1"/>
      <protection locked="0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left" vertical="center" wrapText="1" indent="1"/>
      <protection locked="0"/>
    </xf>
    <xf numFmtId="0" fontId="15" fillId="0" borderId="1" xfId="0" applyFont="1" applyBorder="1" applyAlignment="1">
      <alignment horizontal="center" vertical="center"/>
    </xf>
    <xf numFmtId="0" fontId="25" fillId="0" borderId="20" xfId="0" applyFont="1" applyBorder="1" applyAlignment="1" applyProtection="1">
      <alignment horizontal="left" vertical="center" wrapText="1"/>
      <protection locked="0"/>
    </xf>
    <xf numFmtId="0" fontId="25" fillId="0" borderId="21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3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27" fillId="5" borderId="28" xfId="0" applyFont="1" applyFill="1" applyBorder="1" applyAlignment="1" applyProtection="1">
      <alignment horizontal="center" vertical="center"/>
      <protection locked="0"/>
    </xf>
    <xf numFmtId="0" fontId="23" fillId="5" borderId="23" xfId="0" applyFont="1" applyFill="1" applyBorder="1" applyAlignment="1" applyProtection="1">
      <alignment horizontal="left" vertical="center"/>
      <protection locked="0"/>
    </xf>
    <xf numFmtId="0" fontId="23" fillId="5" borderId="27" xfId="0" applyFont="1" applyFill="1" applyBorder="1" applyAlignment="1" applyProtection="1">
      <alignment horizontal="left" vertical="center"/>
      <protection locked="0"/>
    </xf>
    <xf numFmtId="0" fontId="16" fillId="5" borderId="1" xfId="0" applyFont="1" applyFill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3" fillId="11" borderId="31" xfId="0" applyFont="1" applyFill="1" applyBorder="1" applyAlignment="1">
      <alignment horizontal="left" vertical="center" shrinkToFit="1"/>
    </xf>
    <xf numFmtId="0" fontId="13" fillId="11" borderId="32" xfId="0" applyFont="1" applyFill="1" applyBorder="1" applyAlignment="1">
      <alignment horizontal="left" vertical="center" shrinkToFit="1"/>
    </xf>
    <xf numFmtId="0" fontId="13" fillId="11" borderId="33" xfId="0" applyFont="1" applyFill="1" applyBorder="1" applyAlignment="1">
      <alignment horizontal="left" vertical="center" shrinkToFit="1"/>
    </xf>
    <xf numFmtId="0" fontId="13" fillId="11" borderId="34" xfId="0" applyFont="1" applyFill="1" applyBorder="1" applyAlignment="1">
      <alignment horizontal="left" vertical="center" shrinkToFit="1"/>
    </xf>
    <xf numFmtId="0" fontId="13" fillId="11" borderId="35" xfId="0" applyFont="1" applyFill="1" applyBorder="1" applyAlignment="1">
      <alignment horizontal="left" vertical="center" shrinkToFit="1"/>
    </xf>
    <xf numFmtId="0" fontId="13" fillId="11" borderId="36" xfId="0" applyFont="1" applyFill="1" applyBorder="1" applyAlignment="1">
      <alignment horizontal="left" vertical="center" shrinkToFit="1"/>
    </xf>
    <xf numFmtId="0" fontId="26" fillId="12" borderId="19" xfId="0" applyFont="1" applyFill="1" applyBorder="1" applyAlignment="1">
      <alignment horizontal="center" vertical="center"/>
    </xf>
    <xf numFmtId="0" fontId="26" fillId="12" borderId="25" xfId="0" applyFont="1" applyFill="1" applyBorder="1" applyAlignment="1">
      <alignment horizontal="center" vertical="center"/>
    </xf>
    <xf numFmtId="0" fontId="26" fillId="12" borderId="2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5" borderId="1" xfId="0" applyFont="1" applyFill="1" applyBorder="1" applyAlignment="1">
      <alignment horizontal="center" vertical="center" textRotation="255" wrapText="1"/>
    </xf>
    <xf numFmtId="0" fontId="17" fillId="0" borderId="11" xfId="0" applyFont="1" applyBorder="1" applyAlignment="1">
      <alignment horizontal="distributed" vertical="center" indent="1"/>
    </xf>
    <xf numFmtId="0" fontId="17" fillId="0" borderId="23" xfId="0" applyFont="1" applyBorder="1" applyAlignment="1">
      <alignment horizontal="distributed" vertical="center" indent="1"/>
    </xf>
    <xf numFmtId="0" fontId="17" fillId="0" borderId="27" xfId="0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3" fillId="5" borderId="23" xfId="0" applyFont="1" applyFill="1" applyBorder="1" applyAlignment="1" applyProtection="1">
      <alignment horizontal="left" vertical="center" indent="1" shrinkToFit="1"/>
      <protection locked="0"/>
    </xf>
    <xf numFmtId="0" fontId="23" fillId="5" borderId="27" xfId="0" applyFont="1" applyFill="1" applyBorder="1" applyAlignment="1" applyProtection="1">
      <alignment horizontal="left" vertical="center" indent="1" shrinkToFit="1"/>
      <protection locked="0"/>
    </xf>
    <xf numFmtId="0" fontId="6" fillId="11" borderId="31" xfId="0" applyFont="1" applyFill="1" applyBorder="1" applyAlignment="1">
      <alignment horizontal="left" vertical="center"/>
    </xf>
    <xf numFmtId="0" fontId="6" fillId="11" borderId="32" xfId="0" applyFont="1" applyFill="1" applyBorder="1" applyAlignment="1">
      <alignment horizontal="left" vertical="center"/>
    </xf>
    <xf numFmtId="0" fontId="6" fillId="11" borderId="33" xfId="0" applyFont="1" applyFill="1" applyBorder="1" applyAlignment="1">
      <alignment horizontal="left" vertical="center"/>
    </xf>
    <xf numFmtId="0" fontId="6" fillId="11" borderId="34" xfId="0" applyFont="1" applyFill="1" applyBorder="1" applyAlignment="1">
      <alignment horizontal="left" vertical="center"/>
    </xf>
    <xf numFmtId="0" fontId="6" fillId="11" borderId="35" xfId="0" applyFont="1" applyFill="1" applyBorder="1" applyAlignment="1">
      <alignment horizontal="left" vertical="center"/>
    </xf>
    <xf numFmtId="0" fontId="6" fillId="11" borderId="36" xfId="0" applyFont="1" applyFill="1" applyBorder="1" applyAlignment="1">
      <alignment horizontal="left" vertical="center"/>
    </xf>
    <xf numFmtId="0" fontId="26" fillId="0" borderId="2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3" fillId="5" borderId="23" xfId="0" applyFont="1" applyFill="1" applyBorder="1" applyAlignment="1" applyProtection="1">
      <alignment horizontal="left" vertical="center" indent="1"/>
      <protection locked="0"/>
    </xf>
    <xf numFmtId="0" fontId="28" fillId="0" borderId="11" xfId="0" applyFont="1" applyBorder="1" applyAlignment="1">
      <alignment horizontal="left" vertical="center" indent="1"/>
    </xf>
    <xf numFmtId="0" fontId="28" fillId="0" borderId="23" xfId="0" applyFont="1" applyBorder="1" applyAlignment="1">
      <alignment horizontal="left" vertical="center" indent="1"/>
    </xf>
    <xf numFmtId="0" fontId="23" fillId="5" borderId="27" xfId="0" applyFont="1" applyFill="1" applyBorder="1" applyAlignment="1" applyProtection="1">
      <alignment horizontal="left" vertical="center" indent="1"/>
      <protection locked="0"/>
    </xf>
    <xf numFmtId="0" fontId="21" fillId="0" borderId="1" xfId="0" applyFont="1" applyBorder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indent="1" shrinkToFit="1"/>
    </xf>
    <xf numFmtId="0" fontId="6" fillId="0" borderId="16" xfId="0" applyFont="1" applyBorder="1" applyAlignment="1" applyProtection="1">
      <alignment horizontal="right" vertical="center" wrapText="1" indent="1"/>
    </xf>
    <xf numFmtId="0" fontId="6" fillId="0" borderId="18" xfId="0" applyFont="1" applyBorder="1" applyAlignment="1" applyProtection="1">
      <alignment horizontal="right" vertical="center" wrapText="1" indent="1"/>
    </xf>
    <xf numFmtId="0" fontId="6" fillId="0" borderId="0" xfId="0" applyFont="1" applyBorder="1" applyAlignment="1" applyProtection="1">
      <alignment horizontal="right" vertical="center" wrapText="1" indent="1"/>
    </xf>
    <xf numFmtId="0" fontId="6" fillId="0" borderId="24" xfId="0" applyFont="1" applyBorder="1" applyAlignment="1" applyProtection="1">
      <alignment horizontal="right" vertical="center" wrapText="1" indent="1"/>
    </xf>
    <xf numFmtId="0" fontId="3" fillId="0" borderId="0" xfId="0" applyFont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indent="1" shrinkToFit="1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49" fontId="0" fillId="0" borderId="23" xfId="0" applyNumberFormat="1" applyBorder="1" applyAlignment="1" applyProtection="1">
      <alignment horizontal="center" vertical="center"/>
    </xf>
    <xf numFmtId="49" fontId="0" fillId="0" borderId="16" xfId="0" applyNumberForma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 indent="1" shrinkToFit="1"/>
    </xf>
    <xf numFmtId="0" fontId="3" fillId="0" borderId="11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 textRotation="255"/>
      <protection locked="0"/>
    </xf>
    <xf numFmtId="0" fontId="3" fillId="5" borderId="1" xfId="0" applyFont="1" applyFill="1" applyBorder="1" applyAlignment="1" applyProtection="1">
      <alignment horizontal="center" vertical="center" textRotation="255" wrapText="1"/>
      <protection locked="0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left" vertical="center" indent="1"/>
      <protection locked="0"/>
    </xf>
    <xf numFmtId="0" fontId="1" fillId="5" borderId="27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11" xfId="0" applyFont="1" applyBorder="1" applyAlignment="1" applyProtection="1">
      <alignment horizontal="distributed" vertical="center" indent="1"/>
    </xf>
    <xf numFmtId="0" fontId="4" fillId="0" borderId="23" xfId="0" applyFont="1" applyBorder="1" applyAlignment="1" applyProtection="1">
      <alignment horizontal="distributed" vertical="center" indent="1"/>
    </xf>
    <xf numFmtId="0" fontId="4" fillId="0" borderId="27" xfId="0" applyFont="1" applyBorder="1" applyAlignment="1" applyProtection="1">
      <alignment horizontal="distributed" vertical="center" indent="1"/>
    </xf>
    <xf numFmtId="0" fontId="5" fillId="0" borderId="28" xfId="0" applyFont="1" applyBorder="1" applyAlignment="1" applyProtection="1">
      <alignment horizontal="center" vertical="center"/>
    </xf>
    <xf numFmtId="0" fontId="6" fillId="5" borderId="28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 indent="1"/>
    </xf>
    <xf numFmtId="0" fontId="0" fillId="5" borderId="23" xfId="0" applyFill="1" applyBorder="1" applyAlignment="1" applyProtection="1">
      <alignment horizontal="left" vertical="center" indent="1"/>
      <protection locked="0"/>
    </xf>
    <xf numFmtId="0" fontId="0" fillId="5" borderId="27" xfId="0" applyFill="1" applyBorder="1" applyAlignment="1" applyProtection="1">
      <alignment horizontal="left" vertical="center" indent="1"/>
      <protection locked="0"/>
    </xf>
    <xf numFmtId="0" fontId="8" fillId="0" borderId="23" xfId="0" applyFont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6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161925</xdr:rowOff>
    </xdr:from>
    <xdr:to>
      <xdr:col>3</xdr:col>
      <xdr:colOff>419100</xdr:colOff>
      <xdr:row>5</xdr:row>
      <xdr:rowOff>323850</xdr:rowOff>
    </xdr:to>
    <xdr:sp macro="" textlink="">
      <xdr:nvSpPr>
        <xdr:cNvPr id="7866" name="Oval 1"/>
        <xdr:cNvSpPr>
          <a:spLocks noChangeArrowheads="1"/>
        </xdr:cNvSpPr>
      </xdr:nvSpPr>
      <xdr:spPr bwMode="auto">
        <a:xfrm>
          <a:off x="828675" y="1171575"/>
          <a:ext cx="352425" cy="581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66675</xdr:colOff>
      <xdr:row>5</xdr:row>
      <xdr:rowOff>76200</xdr:rowOff>
    </xdr:from>
    <xdr:to>
      <xdr:col>4</xdr:col>
      <xdr:colOff>228600</xdr:colOff>
      <xdr:row>5</xdr:row>
      <xdr:rowOff>276225</xdr:rowOff>
    </xdr:to>
    <xdr:sp macro="" textlink="">
      <xdr:nvSpPr>
        <xdr:cNvPr id="7867" name="Oval 2"/>
        <xdr:cNvSpPr>
          <a:spLocks noChangeArrowheads="1"/>
        </xdr:cNvSpPr>
      </xdr:nvSpPr>
      <xdr:spPr bwMode="auto">
        <a:xfrm>
          <a:off x="1314450" y="1524000"/>
          <a:ext cx="161925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228600</xdr:colOff>
      <xdr:row>21</xdr:row>
      <xdr:rowOff>0</xdr:rowOff>
    </xdr:from>
    <xdr:to>
      <xdr:col>15</xdr:col>
      <xdr:colOff>47625</xdr:colOff>
      <xdr:row>22</xdr:row>
      <xdr:rowOff>38100</xdr:rowOff>
    </xdr:to>
    <xdr:sp macro="" textlink="">
      <xdr:nvSpPr>
        <xdr:cNvPr id="7868" name="Oval 9"/>
        <xdr:cNvSpPr>
          <a:spLocks noChangeArrowheads="1"/>
        </xdr:cNvSpPr>
      </xdr:nvSpPr>
      <xdr:spPr bwMode="auto">
        <a:xfrm>
          <a:off x="6886575" y="3848100"/>
          <a:ext cx="285750" cy="2667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266700</xdr:colOff>
      <xdr:row>3</xdr:row>
      <xdr:rowOff>114300</xdr:rowOff>
    </xdr:from>
    <xdr:to>
      <xdr:col>16</xdr:col>
      <xdr:colOff>657225</xdr:colOff>
      <xdr:row>4</xdr:row>
      <xdr:rowOff>123825</xdr:rowOff>
    </xdr:to>
    <xdr:sp macro="" textlink="">
      <xdr:nvSpPr>
        <xdr:cNvPr id="7869" name="Line 11"/>
        <xdr:cNvSpPr>
          <a:spLocks noChangeShapeType="1"/>
        </xdr:cNvSpPr>
      </xdr:nvSpPr>
      <xdr:spPr bwMode="auto">
        <a:xfrm flipH="1" flipV="1">
          <a:off x="6457950" y="876300"/>
          <a:ext cx="150495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15</xdr:row>
      <xdr:rowOff>123825</xdr:rowOff>
    </xdr:from>
    <xdr:to>
      <xdr:col>16</xdr:col>
      <xdr:colOff>619125</xdr:colOff>
      <xdr:row>15</xdr:row>
      <xdr:rowOff>133350</xdr:rowOff>
    </xdr:to>
    <xdr:sp macro="" textlink="">
      <xdr:nvSpPr>
        <xdr:cNvPr id="7870" name="Line 20"/>
        <xdr:cNvSpPr>
          <a:spLocks noChangeShapeType="1"/>
        </xdr:cNvSpPr>
      </xdr:nvSpPr>
      <xdr:spPr bwMode="auto">
        <a:xfrm flipH="1">
          <a:off x="7191375" y="3286125"/>
          <a:ext cx="7715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190500</xdr:colOff>
      <xdr:row>15</xdr:row>
      <xdr:rowOff>0</xdr:rowOff>
    </xdr:from>
    <xdr:to>
      <xdr:col>15</xdr:col>
      <xdr:colOff>38100</xdr:colOff>
      <xdr:row>16</xdr:row>
      <xdr:rowOff>19050</xdr:rowOff>
    </xdr:to>
    <xdr:sp macro="" textlink="">
      <xdr:nvSpPr>
        <xdr:cNvPr id="7871" name="Oval 32"/>
        <xdr:cNvSpPr>
          <a:spLocks noChangeArrowheads="1"/>
        </xdr:cNvSpPr>
      </xdr:nvSpPr>
      <xdr:spPr bwMode="auto">
        <a:xfrm>
          <a:off x="6848475" y="3162300"/>
          <a:ext cx="31432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66674</xdr:colOff>
      <xdr:row>12</xdr:row>
      <xdr:rowOff>161925</xdr:rowOff>
    </xdr:from>
    <xdr:to>
      <xdr:col>16</xdr:col>
      <xdr:colOff>283844</xdr:colOff>
      <xdr:row>15</xdr:row>
      <xdr:rowOff>133350</xdr:rowOff>
    </xdr:to>
    <xdr:sp macro="" textlink="">
      <xdr:nvSpPr>
        <xdr:cNvPr id="7872" name="Line 34"/>
        <xdr:cNvSpPr>
          <a:spLocks noChangeShapeType="1"/>
        </xdr:cNvSpPr>
      </xdr:nvSpPr>
      <xdr:spPr bwMode="auto">
        <a:xfrm flipH="1" flipV="1">
          <a:off x="6496049" y="3324225"/>
          <a:ext cx="69342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6</xdr:row>
      <xdr:rowOff>114300</xdr:rowOff>
    </xdr:from>
    <xdr:to>
      <xdr:col>16</xdr:col>
      <xdr:colOff>657225</xdr:colOff>
      <xdr:row>10</xdr:row>
      <xdr:rowOff>76200</xdr:rowOff>
    </xdr:to>
    <xdr:sp macro="" textlink="">
      <xdr:nvSpPr>
        <xdr:cNvPr id="7873" name="Line 20"/>
        <xdr:cNvSpPr>
          <a:spLocks noChangeShapeType="1"/>
        </xdr:cNvSpPr>
      </xdr:nvSpPr>
      <xdr:spPr bwMode="auto">
        <a:xfrm flipH="1">
          <a:off x="1685925" y="1866900"/>
          <a:ext cx="627697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285750</xdr:colOff>
      <xdr:row>25</xdr:row>
      <xdr:rowOff>123823</xdr:rowOff>
    </xdr:from>
    <xdr:to>
      <xdr:col>16</xdr:col>
      <xdr:colOff>295275</xdr:colOff>
      <xdr:row>28</xdr:row>
      <xdr:rowOff>123824</xdr:rowOff>
    </xdr:to>
    <xdr:sp macro="" textlink="">
      <xdr:nvSpPr>
        <xdr:cNvPr id="7874" name="Line 10"/>
        <xdr:cNvSpPr>
          <a:spLocks noChangeShapeType="1"/>
        </xdr:cNvSpPr>
      </xdr:nvSpPr>
      <xdr:spPr bwMode="auto">
        <a:xfrm flipH="1" flipV="1">
          <a:off x="6477000" y="6257923"/>
          <a:ext cx="1466850" cy="6858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12</xdr:row>
      <xdr:rowOff>0</xdr:rowOff>
    </xdr:from>
    <xdr:to>
      <xdr:col>14</xdr:col>
      <xdr:colOff>409575</xdr:colOff>
      <xdr:row>14</xdr:row>
      <xdr:rowOff>180975</xdr:rowOff>
    </xdr:to>
    <xdr:sp macro="" textlink="">
      <xdr:nvSpPr>
        <xdr:cNvPr id="7875" name="Oval 32"/>
        <xdr:cNvSpPr>
          <a:spLocks noChangeArrowheads="1"/>
        </xdr:cNvSpPr>
      </xdr:nvSpPr>
      <xdr:spPr bwMode="auto">
        <a:xfrm>
          <a:off x="3829050" y="3162300"/>
          <a:ext cx="2590800" cy="638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209550</xdr:colOff>
      <xdr:row>12</xdr:row>
      <xdr:rowOff>0</xdr:rowOff>
    </xdr:from>
    <xdr:to>
      <xdr:col>15</xdr:col>
      <xdr:colOff>57150</xdr:colOff>
      <xdr:row>13</xdr:row>
      <xdr:rowOff>19050</xdr:rowOff>
    </xdr:to>
    <xdr:sp macro="" textlink="">
      <xdr:nvSpPr>
        <xdr:cNvPr id="13" name="Oval 32"/>
        <xdr:cNvSpPr>
          <a:spLocks noChangeArrowheads="1"/>
        </xdr:cNvSpPr>
      </xdr:nvSpPr>
      <xdr:spPr bwMode="auto">
        <a:xfrm>
          <a:off x="6219825" y="2476500"/>
          <a:ext cx="266700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419099</xdr:colOff>
      <xdr:row>18</xdr:row>
      <xdr:rowOff>104775</xdr:rowOff>
    </xdr:from>
    <xdr:to>
      <xdr:col>16</xdr:col>
      <xdr:colOff>257174</xdr:colOff>
      <xdr:row>18</xdr:row>
      <xdr:rowOff>152400</xdr:rowOff>
    </xdr:to>
    <xdr:sp macro="" textlink="">
      <xdr:nvSpPr>
        <xdr:cNvPr id="14" name="Line 20"/>
        <xdr:cNvSpPr>
          <a:spLocks noChangeShapeType="1"/>
        </xdr:cNvSpPr>
      </xdr:nvSpPr>
      <xdr:spPr bwMode="auto">
        <a:xfrm flipH="1">
          <a:off x="7077074" y="4638675"/>
          <a:ext cx="828675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211932</xdr:colOff>
      <xdr:row>17</xdr:row>
      <xdr:rowOff>164306</xdr:rowOff>
    </xdr:from>
    <xdr:to>
      <xdr:col>15</xdr:col>
      <xdr:colOff>50007</xdr:colOff>
      <xdr:row>20</xdr:row>
      <xdr:rowOff>183354</xdr:rowOff>
    </xdr:to>
    <xdr:sp macro="" textlink="">
      <xdr:nvSpPr>
        <xdr:cNvPr id="15" name="Oval 32"/>
        <xdr:cNvSpPr>
          <a:spLocks noChangeArrowheads="1"/>
        </xdr:cNvSpPr>
      </xdr:nvSpPr>
      <xdr:spPr bwMode="auto">
        <a:xfrm flipV="1">
          <a:off x="4283870" y="4462462"/>
          <a:ext cx="2886075" cy="69770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238124</xdr:colOff>
      <xdr:row>14</xdr:row>
      <xdr:rowOff>161924</xdr:rowOff>
    </xdr:from>
    <xdr:to>
      <xdr:col>16</xdr:col>
      <xdr:colOff>247649</xdr:colOff>
      <xdr:row>18</xdr:row>
      <xdr:rowOff>114299</xdr:rowOff>
    </xdr:to>
    <xdr:sp macro="" textlink="">
      <xdr:nvSpPr>
        <xdr:cNvPr id="16" name="Line 20"/>
        <xdr:cNvSpPr>
          <a:spLocks noChangeShapeType="1"/>
        </xdr:cNvSpPr>
      </xdr:nvSpPr>
      <xdr:spPr bwMode="auto">
        <a:xfrm flipH="1" flipV="1">
          <a:off x="5829299" y="3781424"/>
          <a:ext cx="1323975" cy="866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W35"/>
  <sheetViews>
    <sheetView showZeros="0" tabSelected="1" view="pageBreakPreview" zoomScale="85" zoomScaleNormal="100" zoomScaleSheetLayoutView="85" workbookViewId="0">
      <selection activeCell="B2" sqref="B2:D2"/>
    </sheetView>
  </sheetViews>
  <sheetFormatPr defaultColWidth="9" defaultRowHeight="13.5" x14ac:dyDescent="0.15"/>
  <cols>
    <col min="1" max="1" width="0.75" style="22" customWidth="1"/>
    <col min="2" max="3" width="4.625" style="23" customWidth="1"/>
    <col min="4" max="4" width="6.375" style="22" customWidth="1"/>
    <col min="5" max="6" width="4.125" style="22" customWidth="1"/>
    <col min="7" max="7" width="6.625" style="22" customWidth="1"/>
    <col min="8" max="8" width="22.125" style="22" customWidth="1"/>
    <col min="9" max="9" width="3.375" style="25" customWidth="1"/>
    <col min="10" max="10" width="6.125" style="25" customWidth="1"/>
    <col min="11" max="15" width="6.125" style="22" customWidth="1"/>
    <col min="16" max="16" width="6.875" style="22" customWidth="1"/>
    <col min="17" max="17" width="4.125" style="22" customWidth="1"/>
    <col min="18" max="16384" width="9" style="22"/>
  </cols>
  <sheetData>
    <row r="1" spans="2:23" ht="3" customHeight="1" thickBot="1" x14ac:dyDescent="0.2"/>
    <row r="2" spans="2:23" ht="30" customHeight="1" thickTop="1" thickBot="1" x14ac:dyDescent="0.2">
      <c r="B2" s="145" t="s">
        <v>78</v>
      </c>
      <c r="C2" s="146"/>
      <c r="D2" s="147"/>
      <c r="E2" s="30"/>
      <c r="F2" s="148" t="s">
        <v>150</v>
      </c>
      <c r="G2" s="148"/>
      <c r="H2" s="148"/>
      <c r="I2" s="148"/>
      <c r="J2" s="148"/>
      <c r="K2" s="148"/>
      <c r="L2" s="31"/>
      <c r="M2" s="32"/>
      <c r="N2" s="150" t="s">
        <v>10</v>
      </c>
      <c r="O2" s="151"/>
      <c r="P2" s="152"/>
      <c r="R2" s="139" t="s">
        <v>145</v>
      </c>
      <c r="S2" s="140"/>
      <c r="T2" s="140"/>
      <c r="U2" s="140"/>
      <c r="V2" s="141"/>
      <c r="W2" s="58"/>
    </row>
    <row r="3" spans="2:23" ht="27" customHeight="1" thickBot="1" x14ac:dyDescent="0.2">
      <c r="B3" s="33"/>
      <c r="C3" s="33"/>
      <c r="D3" s="34"/>
      <c r="E3" s="34"/>
      <c r="F3" s="34"/>
      <c r="G3" s="34"/>
      <c r="H3" s="35"/>
      <c r="I3" s="36"/>
      <c r="J3" s="153"/>
      <c r="K3" s="153"/>
      <c r="L3" s="154"/>
      <c r="M3" s="154"/>
      <c r="N3" s="37"/>
      <c r="O3" s="34"/>
      <c r="P3" s="34"/>
      <c r="R3" s="142" t="s">
        <v>146</v>
      </c>
      <c r="S3" s="143"/>
      <c r="T3" s="143"/>
      <c r="U3" s="143"/>
      <c r="V3" s="144"/>
    </row>
    <row r="4" spans="2:23" ht="20.100000000000001" customHeight="1" thickTop="1" x14ac:dyDescent="0.15">
      <c r="B4" s="33"/>
      <c r="C4" s="33"/>
      <c r="D4" s="34"/>
      <c r="E4" s="34"/>
      <c r="F4" s="34"/>
      <c r="G4" s="34"/>
      <c r="H4" s="35"/>
      <c r="I4" s="36"/>
      <c r="J4" s="155" t="s">
        <v>121</v>
      </c>
      <c r="K4" s="155"/>
      <c r="L4" s="133">
        <v>111</v>
      </c>
      <c r="M4" s="133"/>
      <c r="N4" s="38" t="s">
        <v>122</v>
      </c>
      <c r="O4" s="34"/>
      <c r="P4" s="34"/>
      <c r="R4" s="24"/>
      <c r="S4" s="24"/>
      <c r="T4" s="24"/>
      <c r="U4" s="24"/>
      <c r="V4" s="24"/>
      <c r="W4" s="24"/>
    </row>
    <row r="5" spans="2:23" ht="35.1" customHeight="1" x14ac:dyDescent="0.15">
      <c r="B5" s="136" t="s">
        <v>12</v>
      </c>
      <c r="C5" s="149" t="s">
        <v>13</v>
      </c>
      <c r="D5" s="136" t="s">
        <v>14</v>
      </c>
      <c r="E5" s="137" t="s">
        <v>47</v>
      </c>
      <c r="F5" s="138"/>
      <c r="G5" s="77" t="s">
        <v>15</v>
      </c>
      <c r="H5" s="172" t="s">
        <v>79</v>
      </c>
      <c r="I5" s="172"/>
      <c r="J5" s="172"/>
      <c r="K5" s="172"/>
      <c r="L5" s="173" t="s">
        <v>16</v>
      </c>
      <c r="M5" s="174"/>
      <c r="N5" s="172" t="s">
        <v>80</v>
      </c>
      <c r="O5" s="172"/>
      <c r="P5" s="175"/>
      <c r="R5" s="24" t="s">
        <v>181</v>
      </c>
      <c r="S5" s="104"/>
      <c r="T5" s="103"/>
      <c r="U5" s="103"/>
      <c r="V5" s="103"/>
      <c r="W5" s="103"/>
    </row>
    <row r="6" spans="2:23" ht="24" customHeight="1" thickBot="1" x14ac:dyDescent="0.2">
      <c r="B6" s="136"/>
      <c r="C6" s="149"/>
      <c r="D6" s="136"/>
      <c r="E6" s="78" t="s">
        <v>17</v>
      </c>
      <c r="F6" s="78" t="s">
        <v>18</v>
      </c>
      <c r="G6" s="77" t="s">
        <v>19</v>
      </c>
      <c r="H6" s="134" t="s">
        <v>123</v>
      </c>
      <c r="I6" s="134"/>
      <c r="J6" s="134"/>
      <c r="K6" s="135"/>
      <c r="L6" s="156" t="s">
        <v>148</v>
      </c>
      <c r="M6" s="157"/>
      <c r="N6" s="158" t="s">
        <v>149</v>
      </c>
      <c r="O6" s="158"/>
      <c r="P6" s="159"/>
      <c r="R6" s="24" t="s">
        <v>180</v>
      </c>
    </row>
    <row r="7" spans="2:23" ht="18" customHeight="1" thickTop="1" x14ac:dyDescent="0.15">
      <c r="B7" s="40"/>
      <c r="C7" s="41"/>
      <c r="D7" s="42"/>
      <c r="E7" s="43"/>
      <c r="F7" s="43"/>
      <c r="G7" s="43"/>
      <c r="H7" s="34"/>
      <c r="I7" s="43"/>
      <c r="J7" s="43"/>
      <c r="K7" s="34"/>
      <c r="L7" s="34"/>
      <c r="M7" s="34"/>
      <c r="N7" s="34"/>
      <c r="O7" s="34"/>
      <c r="P7" s="34"/>
      <c r="R7" s="160" t="s">
        <v>139</v>
      </c>
      <c r="S7" s="161"/>
      <c r="T7" s="161"/>
      <c r="U7" s="161"/>
      <c r="V7" s="162"/>
    </row>
    <row r="8" spans="2:23" s="26" customFormat="1" ht="20.100000000000001" customHeight="1" thickBot="1" x14ac:dyDescent="0.2">
      <c r="B8" s="115" t="s">
        <v>20</v>
      </c>
      <c r="C8" s="115"/>
      <c r="D8" s="115" t="s">
        <v>21</v>
      </c>
      <c r="E8" s="115"/>
      <c r="F8" s="115"/>
      <c r="G8" s="115" t="s">
        <v>22</v>
      </c>
      <c r="H8" s="115"/>
      <c r="I8" s="115" t="s">
        <v>23</v>
      </c>
      <c r="J8" s="115"/>
      <c r="K8" s="115"/>
      <c r="L8" s="115"/>
      <c r="M8" s="115"/>
      <c r="N8" s="115"/>
      <c r="O8" s="115"/>
      <c r="P8" s="115"/>
      <c r="R8" s="163" t="s">
        <v>140</v>
      </c>
      <c r="S8" s="164"/>
      <c r="T8" s="164"/>
      <c r="U8" s="164"/>
      <c r="V8" s="165"/>
    </row>
    <row r="9" spans="2:23" s="23" customFormat="1" ht="20.100000000000001" customHeight="1" thickTop="1" x14ac:dyDescent="0.15">
      <c r="B9" s="115" t="s">
        <v>24</v>
      </c>
      <c r="C9" s="115"/>
      <c r="D9" s="39" t="s">
        <v>25</v>
      </c>
      <c r="E9" s="115" t="s">
        <v>26</v>
      </c>
      <c r="F9" s="115"/>
      <c r="G9" s="115" t="s">
        <v>124</v>
      </c>
      <c r="H9" s="115"/>
      <c r="I9" s="176" t="s">
        <v>83</v>
      </c>
      <c r="J9" s="176"/>
      <c r="K9" s="44" t="s">
        <v>28</v>
      </c>
      <c r="L9" s="44" t="s">
        <v>29</v>
      </c>
      <c r="M9" s="44" t="s">
        <v>30</v>
      </c>
      <c r="N9" s="44" t="s">
        <v>31</v>
      </c>
      <c r="O9" s="44" t="s">
        <v>32</v>
      </c>
      <c r="P9" s="45" t="s">
        <v>33</v>
      </c>
    </row>
    <row r="10" spans="2:23" ht="18" customHeight="1" x14ac:dyDescent="0.15">
      <c r="B10" s="115" t="s">
        <v>34</v>
      </c>
      <c r="C10" s="126"/>
      <c r="D10" s="124" t="s">
        <v>143</v>
      </c>
      <c r="E10" s="116" t="s">
        <v>132</v>
      </c>
      <c r="F10" s="117"/>
      <c r="G10" s="127" t="s">
        <v>135</v>
      </c>
      <c r="H10" s="128"/>
      <c r="I10" s="46" t="s">
        <v>35</v>
      </c>
      <c r="J10" s="74">
        <v>25</v>
      </c>
      <c r="K10" s="74"/>
      <c r="L10" s="74">
        <v>28</v>
      </c>
      <c r="M10" s="74"/>
      <c r="N10" s="74">
        <v>40</v>
      </c>
      <c r="O10" s="74"/>
      <c r="P10" s="47">
        <f t="shared" ref="P10:P27" si="0">SUM(J10:O10)</f>
        <v>93</v>
      </c>
      <c r="Q10" s="24" t="s">
        <v>81</v>
      </c>
    </row>
    <row r="11" spans="2:23" ht="18" customHeight="1" x14ac:dyDescent="0.15">
      <c r="B11" s="126"/>
      <c r="C11" s="126"/>
      <c r="D11" s="124"/>
      <c r="E11" s="118"/>
      <c r="F11" s="119"/>
      <c r="G11" s="129"/>
      <c r="H11" s="130"/>
      <c r="I11" s="46" t="s">
        <v>36</v>
      </c>
      <c r="J11" s="74">
        <v>1</v>
      </c>
      <c r="K11" s="74"/>
      <c r="L11" s="74">
        <v>1</v>
      </c>
      <c r="M11" s="74"/>
      <c r="N11" s="74">
        <v>1</v>
      </c>
      <c r="O11" s="74"/>
      <c r="P11" s="47">
        <f t="shared" si="0"/>
        <v>3</v>
      </c>
      <c r="Q11" s="24" t="s">
        <v>82</v>
      </c>
      <c r="S11" s="48"/>
    </row>
    <row r="12" spans="2:23" ht="18" customHeight="1" x14ac:dyDescent="0.15">
      <c r="B12" s="126"/>
      <c r="C12" s="126"/>
      <c r="D12" s="124"/>
      <c r="E12" s="120"/>
      <c r="F12" s="121"/>
      <c r="G12" s="131"/>
      <c r="H12" s="132"/>
      <c r="I12" s="46" t="s">
        <v>33</v>
      </c>
      <c r="J12" s="75">
        <f t="shared" ref="J12:N12" si="1">SUM(J10:J11)</f>
        <v>26</v>
      </c>
      <c r="K12" s="75"/>
      <c r="L12" s="75">
        <f t="shared" si="1"/>
        <v>29</v>
      </c>
      <c r="M12" s="75"/>
      <c r="N12" s="75">
        <f t="shared" si="1"/>
        <v>41</v>
      </c>
      <c r="O12" s="75"/>
      <c r="P12" s="47">
        <f t="shared" si="0"/>
        <v>96</v>
      </c>
      <c r="Q12" s="48"/>
    </row>
    <row r="13" spans="2:23" ht="18" customHeight="1" x14ac:dyDescent="0.15">
      <c r="B13" s="115" t="s">
        <v>34</v>
      </c>
      <c r="C13" s="126"/>
      <c r="D13" s="124" t="s">
        <v>144</v>
      </c>
      <c r="E13" s="116" t="s">
        <v>131</v>
      </c>
      <c r="F13" s="117"/>
      <c r="G13" s="127" t="s">
        <v>174</v>
      </c>
      <c r="H13" s="128"/>
      <c r="I13" s="46" t="s">
        <v>35</v>
      </c>
      <c r="J13" s="55"/>
      <c r="K13" s="74">
        <v>30</v>
      </c>
      <c r="L13" s="55"/>
      <c r="M13" s="74">
        <v>30</v>
      </c>
      <c r="N13" s="55"/>
      <c r="O13" s="74">
        <v>10</v>
      </c>
      <c r="P13" s="47">
        <f t="shared" ref="P13:P15" si="2">SUM(J13:O13)</f>
        <v>70</v>
      </c>
      <c r="Q13" s="24"/>
      <c r="R13" s="48" t="s">
        <v>126</v>
      </c>
    </row>
    <row r="14" spans="2:23" ht="18" customHeight="1" x14ac:dyDescent="0.15">
      <c r="B14" s="126"/>
      <c r="C14" s="126"/>
      <c r="D14" s="124"/>
      <c r="E14" s="118"/>
      <c r="F14" s="119"/>
      <c r="G14" s="129"/>
      <c r="H14" s="130"/>
      <c r="I14" s="46" t="s">
        <v>36</v>
      </c>
      <c r="J14" s="55"/>
      <c r="K14" s="74">
        <v>1</v>
      </c>
      <c r="L14" s="55"/>
      <c r="M14" s="74">
        <v>1</v>
      </c>
      <c r="N14" s="55"/>
      <c r="O14" s="74">
        <v>1</v>
      </c>
      <c r="P14" s="47">
        <f t="shared" si="2"/>
        <v>3</v>
      </c>
      <c r="Q14" s="24"/>
      <c r="S14" s="48"/>
    </row>
    <row r="15" spans="2:23" ht="18" customHeight="1" x14ac:dyDescent="0.15">
      <c r="B15" s="126"/>
      <c r="C15" s="126"/>
      <c r="D15" s="124"/>
      <c r="E15" s="120"/>
      <c r="F15" s="121"/>
      <c r="G15" s="131"/>
      <c r="H15" s="132"/>
      <c r="I15" s="46" t="s">
        <v>33</v>
      </c>
      <c r="J15" s="49">
        <f t="shared" ref="J15" si="3">SUM(J13:J14)</f>
        <v>0</v>
      </c>
      <c r="K15" s="75">
        <f t="shared" ref="K15:O15" si="4">SUM(K13:K14)</f>
        <v>31</v>
      </c>
      <c r="L15" s="49">
        <f t="shared" si="4"/>
        <v>0</v>
      </c>
      <c r="M15" s="75">
        <f t="shared" si="4"/>
        <v>31</v>
      </c>
      <c r="N15" s="49">
        <f t="shared" si="4"/>
        <v>0</v>
      </c>
      <c r="O15" s="75">
        <f t="shared" si="4"/>
        <v>11</v>
      </c>
      <c r="P15" s="47">
        <f t="shared" si="2"/>
        <v>73</v>
      </c>
      <c r="Q15" s="48"/>
      <c r="R15" s="24" t="s">
        <v>86</v>
      </c>
    </row>
    <row r="16" spans="2:23" ht="18" customHeight="1" x14ac:dyDescent="0.15">
      <c r="B16" s="115" t="s">
        <v>37</v>
      </c>
      <c r="C16" s="126"/>
      <c r="D16" s="124" t="s">
        <v>144</v>
      </c>
      <c r="E16" s="116" t="s">
        <v>131</v>
      </c>
      <c r="F16" s="117"/>
      <c r="G16" s="125" t="s">
        <v>136</v>
      </c>
      <c r="H16" s="125"/>
      <c r="I16" s="46" t="s">
        <v>35</v>
      </c>
      <c r="J16" s="74">
        <v>25</v>
      </c>
      <c r="K16" s="74">
        <v>30</v>
      </c>
      <c r="L16" s="76">
        <v>28</v>
      </c>
      <c r="M16" s="74">
        <v>30</v>
      </c>
      <c r="N16" s="76">
        <v>40</v>
      </c>
      <c r="O16" s="74">
        <v>10</v>
      </c>
      <c r="P16" s="47">
        <f t="shared" si="0"/>
        <v>163</v>
      </c>
      <c r="R16" s="24" t="s">
        <v>125</v>
      </c>
    </row>
    <row r="17" spans="2:23" ht="18" customHeight="1" x14ac:dyDescent="0.15">
      <c r="B17" s="126"/>
      <c r="C17" s="126"/>
      <c r="D17" s="126"/>
      <c r="E17" s="118"/>
      <c r="F17" s="119"/>
      <c r="G17" s="125"/>
      <c r="H17" s="125"/>
      <c r="I17" s="46" t="s">
        <v>36</v>
      </c>
      <c r="J17" s="74">
        <v>1</v>
      </c>
      <c r="K17" s="74">
        <v>1</v>
      </c>
      <c r="L17" s="76">
        <v>1</v>
      </c>
      <c r="M17" s="74">
        <v>1</v>
      </c>
      <c r="N17" s="76">
        <v>1</v>
      </c>
      <c r="O17" s="74">
        <v>1</v>
      </c>
      <c r="P17" s="47">
        <f t="shared" si="0"/>
        <v>6</v>
      </c>
      <c r="R17" s="24" t="s">
        <v>84</v>
      </c>
    </row>
    <row r="18" spans="2:23" ht="18" customHeight="1" x14ac:dyDescent="0.15">
      <c r="B18" s="126"/>
      <c r="C18" s="126"/>
      <c r="D18" s="126"/>
      <c r="E18" s="120"/>
      <c r="F18" s="121"/>
      <c r="G18" s="125"/>
      <c r="H18" s="125"/>
      <c r="I18" s="46" t="s">
        <v>33</v>
      </c>
      <c r="J18" s="75">
        <f t="shared" ref="J18:O18" si="5">SUM(J16:J17)</f>
        <v>26</v>
      </c>
      <c r="K18" s="75">
        <f t="shared" si="5"/>
        <v>31</v>
      </c>
      <c r="L18" s="75">
        <f t="shared" si="5"/>
        <v>29</v>
      </c>
      <c r="M18" s="75">
        <f t="shared" si="5"/>
        <v>31</v>
      </c>
      <c r="N18" s="75">
        <f t="shared" si="5"/>
        <v>41</v>
      </c>
      <c r="O18" s="75">
        <f t="shared" si="5"/>
        <v>11</v>
      </c>
      <c r="P18" s="47">
        <f t="shared" si="0"/>
        <v>169</v>
      </c>
    </row>
    <row r="19" spans="2:23" ht="18" customHeight="1" x14ac:dyDescent="0.15">
      <c r="B19" s="115" t="s">
        <v>37</v>
      </c>
      <c r="C19" s="126"/>
      <c r="D19" s="124"/>
      <c r="E19" s="116"/>
      <c r="F19" s="117"/>
      <c r="G19" s="125"/>
      <c r="H19" s="125"/>
      <c r="I19" s="46" t="s">
        <v>35</v>
      </c>
      <c r="J19" s="49"/>
      <c r="K19" s="49"/>
      <c r="L19" s="49"/>
      <c r="M19" s="49"/>
      <c r="N19" s="49"/>
      <c r="O19" s="49"/>
      <c r="P19" s="47">
        <f t="shared" ref="P19:P21" si="6">SUM(J19:O19)</f>
        <v>0</v>
      </c>
      <c r="R19" s="24" t="s">
        <v>176</v>
      </c>
    </row>
    <row r="20" spans="2:23" ht="18" customHeight="1" x14ac:dyDescent="0.15">
      <c r="B20" s="126"/>
      <c r="C20" s="126"/>
      <c r="D20" s="126"/>
      <c r="E20" s="118"/>
      <c r="F20" s="119"/>
      <c r="G20" s="125"/>
      <c r="H20" s="125"/>
      <c r="I20" s="46" t="s">
        <v>36</v>
      </c>
      <c r="J20" s="49"/>
      <c r="K20" s="49"/>
      <c r="L20" s="49"/>
      <c r="M20" s="49"/>
      <c r="N20" s="49"/>
      <c r="O20" s="49"/>
      <c r="P20" s="47">
        <f t="shared" si="6"/>
        <v>0</v>
      </c>
      <c r="R20" s="101" t="s">
        <v>177</v>
      </c>
      <c r="S20" s="102"/>
      <c r="T20" s="102"/>
      <c r="U20" s="102"/>
      <c r="V20" s="102"/>
      <c r="W20" s="102"/>
    </row>
    <row r="21" spans="2:23" ht="18" customHeight="1" x14ac:dyDescent="0.15">
      <c r="B21" s="126"/>
      <c r="C21" s="126"/>
      <c r="D21" s="126"/>
      <c r="E21" s="120"/>
      <c r="F21" s="121"/>
      <c r="G21" s="125"/>
      <c r="H21" s="125"/>
      <c r="I21" s="46" t="s">
        <v>33</v>
      </c>
      <c r="J21" s="49">
        <f t="shared" ref="J21:M21" si="7">SUM(J19:J20)</f>
        <v>0</v>
      </c>
      <c r="K21" s="49">
        <f t="shared" si="7"/>
        <v>0</v>
      </c>
      <c r="L21" s="49">
        <f t="shared" si="7"/>
        <v>0</v>
      </c>
      <c r="M21" s="49">
        <f t="shared" si="7"/>
        <v>0</v>
      </c>
      <c r="N21" s="49">
        <f t="shared" ref="N21" si="8">SUM(N19:N20)</f>
        <v>0</v>
      </c>
      <c r="O21" s="49">
        <f t="shared" ref="O21" si="9">SUM(O19:O20)</f>
        <v>0</v>
      </c>
      <c r="P21" s="47">
        <f t="shared" si="6"/>
        <v>0</v>
      </c>
      <c r="R21" s="101" t="s">
        <v>178</v>
      </c>
      <c r="S21" s="102"/>
      <c r="T21" s="102"/>
      <c r="U21" s="102"/>
      <c r="V21" s="102"/>
      <c r="W21" s="102"/>
    </row>
    <row r="22" spans="2:23" ht="18" customHeight="1" x14ac:dyDescent="0.15">
      <c r="B22" s="115" t="s">
        <v>38</v>
      </c>
      <c r="C22" s="115"/>
      <c r="D22" s="124" t="s">
        <v>151</v>
      </c>
      <c r="E22" s="116" t="s">
        <v>133</v>
      </c>
      <c r="F22" s="117"/>
      <c r="G22" s="125" t="s">
        <v>137</v>
      </c>
      <c r="H22" s="125"/>
      <c r="I22" s="46" t="s">
        <v>35</v>
      </c>
      <c r="J22" s="55"/>
      <c r="K22" s="49"/>
      <c r="L22" s="76">
        <v>28</v>
      </c>
      <c r="M22" s="74">
        <v>30</v>
      </c>
      <c r="N22" s="76">
        <v>40</v>
      </c>
      <c r="O22" s="76">
        <v>10</v>
      </c>
      <c r="P22" s="47">
        <f t="shared" si="0"/>
        <v>108</v>
      </c>
      <c r="R22" s="101" t="s">
        <v>179</v>
      </c>
      <c r="S22" s="102"/>
      <c r="T22" s="102"/>
      <c r="U22" s="102"/>
      <c r="V22" s="102"/>
      <c r="W22" s="102"/>
    </row>
    <row r="23" spans="2:23" ht="18" customHeight="1" x14ac:dyDescent="0.15">
      <c r="B23" s="115"/>
      <c r="C23" s="115"/>
      <c r="D23" s="124"/>
      <c r="E23" s="118"/>
      <c r="F23" s="119"/>
      <c r="G23" s="125"/>
      <c r="H23" s="125"/>
      <c r="I23" s="46" t="s">
        <v>36</v>
      </c>
      <c r="J23" s="55"/>
      <c r="K23" s="49"/>
      <c r="L23" s="76">
        <v>1</v>
      </c>
      <c r="M23" s="74">
        <v>1</v>
      </c>
      <c r="N23" s="76">
        <v>1</v>
      </c>
      <c r="O23" s="76">
        <v>1</v>
      </c>
      <c r="P23" s="47">
        <f t="shared" si="0"/>
        <v>4</v>
      </c>
      <c r="R23" s="101"/>
      <c r="S23" s="102"/>
      <c r="T23" s="102"/>
      <c r="U23" s="102"/>
      <c r="V23" s="102"/>
      <c r="W23" s="102"/>
    </row>
    <row r="24" spans="2:23" ht="18" customHeight="1" x14ac:dyDescent="0.15">
      <c r="B24" s="115"/>
      <c r="C24" s="115"/>
      <c r="D24" s="124"/>
      <c r="E24" s="120"/>
      <c r="F24" s="121"/>
      <c r="G24" s="125"/>
      <c r="H24" s="125"/>
      <c r="I24" s="46" t="s">
        <v>33</v>
      </c>
      <c r="J24" s="49">
        <f t="shared" ref="J24:O24" si="10">SUM(J22:J23)</f>
        <v>0</v>
      </c>
      <c r="K24" s="49">
        <f t="shared" si="10"/>
        <v>0</v>
      </c>
      <c r="L24" s="75">
        <f t="shared" si="10"/>
        <v>29</v>
      </c>
      <c r="M24" s="75">
        <f t="shared" si="10"/>
        <v>31</v>
      </c>
      <c r="N24" s="75">
        <f t="shared" si="10"/>
        <v>41</v>
      </c>
      <c r="O24" s="75">
        <f t="shared" si="10"/>
        <v>11</v>
      </c>
      <c r="P24" s="47">
        <f t="shared" si="0"/>
        <v>112</v>
      </c>
      <c r="R24" s="24"/>
    </row>
    <row r="25" spans="2:23" ht="18" customHeight="1" x14ac:dyDescent="0.15">
      <c r="B25" s="115" t="s">
        <v>39</v>
      </c>
      <c r="C25" s="115"/>
      <c r="D25" s="124" t="s">
        <v>152</v>
      </c>
      <c r="E25" s="116" t="s">
        <v>134</v>
      </c>
      <c r="F25" s="117"/>
      <c r="G25" s="125" t="s">
        <v>138</v>
      </c>
      <c r="H25" s="125"/>
      <c r="I25" s="46" t="s">
        <v>35</v>
      </c>
      <c r="J25" s="49"/>
      <c r="K25" s="49"/>
      <c r="L25" s="76">
        <v>28</v>
      </c>
      <c r="M25" s="49"/>
      <c r="N25" s="49"/>
      <c r="O25" s="49"/>
      <c r="P25" s="47">
        <f t="shared" si="0"/>
        <v>28</v>
      </c>
      <c r="R25" s="24"/>
    </row>
    <row r="26" spans="2:23" ht="18" customHeight="1" x14ac:dyDescent="0.15">
      <c r="B26" s="115"/>
      <c r="C26" s="115"/>
      <c r="D26" s="124"/>
      <c r="E26" s="118"/>
      <c r="F26" s="119"/>
      <c r="G26" s="125"/>
      <c r="H26" s="125"/>
      <c r="I26" s="46" t="s">
        <v>36</v>
      </c>
      <c r="J26" s="49"/>
      <c r="K26" s="49"/>
      <c r="L26" s="76">
        <v>1</v>
      </c>
      <c r="M26" s="49"/>
      <c r="N26" s="49"/>
      <c r="O26" s="49"/>
      <c r="P26" s="47">
        <f t="shared" si="0"/>
        <v>1</v>
      </c>
      <c r="R26" s="24"/>
    </row>
    <row r="27" spans="2:23" ht="18" customHeight="1" x14ac:dyDescent="0.15">
      <c r="B27" s="115"/>
      <c r="C27" s="115"/>
      <c r="D27" s="124"/>
      <c r="E27" s="120"/>
      <c r="F27" s="121"/>
      <c r="G27" s="125"/>
      <c r="H27" s="125"/>
      <c r="I27" s="46" t="s">
        <v>33</v>
      </c>
      <c r="J27" s="49">
        <f t="shared" ref="J27:O27" si="11">SUM(J25:J26)</f>
        <v>0</v>
      </c>
      <c r="K27" s="49">
        <f t="shared" si="11"/>
        <v>0</v>
      </c>
      <c r="L27" s="75">
        <f t="shared" si="11"/>
        <v>29</v>
      </c>
      <c r="M27" s="49">
        <f>SUM(M25:M26)</f>
        <v>0</v>
      </c>
      <c r="N27" s="49">
        <f t="shared" si="11"/>
        <v>0</v>
      </c>
      <c r="O27" s="49">
        <f t="shared" si="11"/>
        <v>0</v>
      </c>
      <c r="P27" s="47">
        <f t="shared" si="0"/>
        <v>29</v>
      </c>
      <c r="R27" s="24"/>
    </row>
    <row r="28" spans="2:23" ht="18" customHeight="1" x14ac:dyDescent="0.15">
      <c r="B28" s="166" t="s">
        <v>85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8"/>
      <c r="R28" s="24"/>
    </row>
    <row r="29" spans="2:23" ht="18" customHeight="1" x14ac:dyDescent="0.15"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1"/>
      <c r="R29" s="24" t="s">
        <v>128</v>
      </c>
    </row>
    <row r="30" spans="2:23" ht="18" customHeight="1" x14ac:dyDescent="0.15">
      <c r="B30" s="115" t="s">
        <v>89</v>
      </c>
      <c r="C30" s="115"/>
      <c r="D30" s="123" t="s">
        <v>114</v>
      </c>
      <c r="E30" s="116" t="s">
        <v>141</v>
      </c>
      <c r="F30" s="117"/>
      <c r="G30" s="122" t="s">
        <v>142</v>
      </c>
      <c r="H30" s="122"/>
      <c r="I30" s="46" t="s">
        <v>35</v>
      </c>
      <c r="J30" s="80">
        <v>25</v>
      </c>
      <c r="K30" s="80">
        <v>30</v>
      </c>
      <c r="L30" s="81">
        <v>28</v>
      </c>
      <c r="M30" s="80">
        <v>30</v>
      </c>
      <c r="N30" s="81">
        <v>40</v>
      </c>
      <c r="O30" s="80">
        <v>10</v>
      </c>
      <c r="P30" s="82">
        <f t="shared" ref="P30:P35" si="12">SUM(J30:O30)</f>
        <v>163</v>
      </c>
      <c r="R30" s="24" t="s">
        <v>130</v>
      </c>
    </row>
    <row r="31" spans="2:23" ht="18" customHeight="1" x14ac:dyDescent="0.15">
      <c r="B31" s="115"/>
      <c r="C31" s="115"/>
      <c r="D31" s="123"/>
      <c r="E31" s="118"/>
      <c r="F31" s="119"/>
      <c r="G31" s="122"/>
      <c r="H31" s="122"/>
      <c r="I31" s="46" t="s">
        <v>36</v>
      </c>
      <c r="J31" s="80">
        <v>1</v>
      </c>
      <c r="K31" s="80">
        <v>1</v>
      </c>
      <c r="L31" s="81">
        <v>1</v>
      </c>
      <c r="M31" s="80">
        <v>1</v>
      </c>
      <c r="N31" s="81">
        <v>1</v>
      </c>
      <c r="O31" s="80">
        <v>1</v>
      </c>
      <c r="P31" s="82">
        <f t="shared" si="12"/>
        <v>6</v>
      </c>
      <c r="R31" s="24"/>
    </row>
    <row r="32" spans="2:23" ht="18" customHeight="1" thickBot="1" x14ac:dyDescent="0.2">
      <c r="B32" s="115"/>
      <c r="C32" s="115"/>
      <c r="D32" s="123"/>
      <c r="E32" s="120"/>
      <c r="F32" s="121"/>
      <c r="G32" s="122"/>
      <c r="H32" s="122"/>
      <c r="I32" s="84" t="s">
        <v>33</v>
      </c>
      <c r="J32" s="85">
        <v>26</v>
      </c>
      <c r="K32" s="85">
        <v>31</v>
      </c>
      <c r="L32" s="86">
        <v>29</v>
      </c>
      <c r="M32" s="85">
        <v>31</v>
      </c>
      <c r="N32" s="86">
        <v>41</v>
      </c>
      <c r="O32" s="85">
        <v>11</v>
      </c>
      <c r="P32" s="87">
        <f t="shared" si="12"/>
        <v>169</v>
      </c>
      <c r="R32" s="24"/>
    </row>
    <row r="33" spans="2:18" ht="18" customHeight="1" x14ac:dyDescent="0.15">
      <c r="B33" s="105"/>
      <c r="C33" s="105"/>
      <c r="D33" s="107"/>
      <c r="E33" s="109"/>
      <c r="F33" s="109"/>
      <c r="G33" s="111" t="s">
        <v>46</v>
      </c>
      <c r="H33" s="112"/>
      <c r="I33" s="88" t="s">
        <v>35</v>
      </c>
      <c r="J33" s="83">
        <f t="shared" ref="J33:K34" si="13">J10+J16+J30</f>
        <v>75</v>
      </c>
      <c r="K33" s="56">
        <f t="shared" si="13"/>
        <v>60</v>
      </c>
      <c r="L33" s="56">
        <f>L10+L16+L22+L25+L30</f>
        <v>140</v>
      </c>
      <c r="M33" s="56">
        <f t="shared" ref="M33:O34" si="14">M10+M16+M22+M30</f>
        <v>90</v>
      </c>
      <c r="N33" s="56">
        <f t="shared" si="14"/>
        <v>160</v>
      </c>
      <c r="O33" s="56">
        <f t="shared" si="14"/>
        <v>30</v>
      </c>
      <c r="P33" s="50">
        <f t="shared" si="12"/>
        <v>555</v>
      </c>
      <c r="Q33" s="38" t="s">
        <v>127</v>
      </c>
      <c r="R33" s="24"/>
    </row>
    <row r="34" spans="2:18" ht="18" customHeight="1" x14ac:dyDescent="0.15">
      <c r="B34" s="105"/>
      <c r="C34" s="105"/>
      <c r="D34" s="107"/>
      <c r="E34" s="109"/>
      <c r="F34" s="109"/>
      <c r="G34" s="113"/>
      <c r="H34" s="114"/>
      <c r="I34" s="51" t="s">
        <v>36</v>
      </c>
      <c r="J34" s="47">
        <f t="shared" si="13"/>
        <v>3</v>
      </c>
      <c r="K34" s="47">
        <f t="shared" si="13"/>
        <v>2</v>
      </c>
      <c r="L34" s="47">
        <f>L11+L17+L23+L26+L31</f>
        <v>5</v>
      </c>
      <c r="M34" s="47">
        <f t="shared" si="14"/>
        <v>3</v>
      </c>
      <c r="N34" s="47">
        <f t="shared" si="14"/>
        <v>4</v>
      </c>
      <c r="O34" s="47">
        <f t="shared" si="14"/>
        <v>3</v>
      </c>
      <c r="P34" s="52">
        <f t="shared" si="12"/>
        <v>20</v>
      </c>
      <c r="Q34" s="38"/>
      <c r="R34" s="24"/>
    </row>
    <row r="35" spans="2:18" ht="18" customHeight="1" thickBot="1" x14ac:dyDescent="0.2">
      <c r="B35" s="106"/>
      <c r="C35" s="106"/>
      <c r="D35" s="108"/>
      <c r="E35" s="110"/>
      <c r="F35" s="110"/>
      <c r="G35" s="113"/>
      <c r="H35" s="114"/>
      <c r="I35" s="53" t="s">
        <v>33</v>
      </c>
      <c r="J35" s="57">
        <f>SUM(J33:J34)</f>
        <v>78</v>
      </c>
      <c r="K35" s="57">
        <f t="shared" ref="K35:O35" si="15">SUM(K33:K34)</f>
        <v>62</v>
      </c>
      <c r="L35" s="57">
        <f t="shared" si="15"/>
        <v>145</v>
      </c>
      <c r="M35" s="57">
        <f t="shared" si="15"/>
        <v>93</v>
      </c>
      <c r="N35" s="57">
        <f t="shared" si="15"/>
        <v>164</v>
      </c>
      <c r="O35" s="57">
        <f t="shared" si="15"/>
        <v>33</v>
      </c>
      <c r="P35" s="54">
        <f t="shared" si="12"/>
        <v>575</v>
      </c>
      <c r="Q35" s="38"/>
      <c r="R35" s="24"/>
    </row>
  </sheetData>
  <sheetProtection password="CEFD" sheet="1" objects="1" scenarios="1"/>
  <protectedRanges>
    <protectedRange sqref="E10:F27" name="範囲2"/>
    <protectedRange sqref="E30:F32" name="範囲2_1"/>
  </protectedRanges>
  <mergeCells count="62">
    <mergeCell ref="R7:V7"/>
    <mergeCell ref="R8:V8"/>
    <mergeCell ref="B28:P29"/>
    <mergeCell ref="H5:K5"/>
    <mergeCell ref="L5:M5"/>
    <mergeCell ref="N5:P5"/>
    <mergeCell ref="B8:C8"/>
    <mergeCell ref="I9:J9"/>
    <mergeCell ref="B10:C12"/>
    <mergeCell ref="D10:D12"/>
    <mergeCell ref="E10:F12"/>
    <mergeCell ref="G10:H12"/>
    <mergeCell ref="D8:F8"/>
    <mergeCell ref="G8:H8"/>
    <mergeCell ref="I8:P8"/>
    <mergeCell ref="L4:M4"/>
    <mergeCell ref="H6:K6"/>
    <mergeCell ref="D5:D6"/>
    <mergeCell ref="E5:F5"/>
    <mergeCell ref="R2:V2"/>
    <mergeCell ref="R3:V3"/>
    <mergeCell ref="B2:D2"/>
    <mergeCell ref="F2:K2"/>
    <mergeCell ref="B5:B6"/>
    <mergeCell ref="C5:C6"/>
    <mergeCell ref="N2:P2"/>
    <mergeCell ref="J3:K3"/>
    <mergeCell ref="L3:M3"/>
    <mergeCell ref="J4:K4"/>
    <mergeCell ref="L6:M6"/>
    <mergeCell ref="N6:P6"/>
    <mergeCell ref="B9:C9"/>
    <mergeCell ref="E9:F9"/>
    <mergeCell ref="G9:H9"/>
    <mergeCell ref="B13:C15"/>
    <mergeCell ref="D13:D15"/>
    <mergeCell ref="E13:F15"/>
    <mergeCell ref="G13:H15"/>
    <mergeCell ref="B25:C27"/>
    <mergeCell ref="D25:D27"/>
    <mergeCell ref="E25:F27"/>
    <mergeCell ref="G25:H27"/>
    <mergeCell ref="B16:C18"/>
    <mergeCell ref="D16:D18"/>
    <mergeCell ref="E16:F18"/>
    <mergeCell ref="G16:H18"/>
    <mergeCell ref="B19:C21"/>
    <mergeCell ref="D19:D21"/>
    <mergeCell ref="E19:F21"/>
    <mergeCell ref="G19:H21"/>
    <mergeCell ref="B22:C24"/>
    <mergeCell ref="D22:D24"/>
    <mergeCell ref="E22:F24"/>
    <mergeCell ref="G22:H24"/>
    <mergeCell ref="B33:C35"/>
    <mergeCell ref="D33:D35"/>
    <mergeCell ref="E33:F35"/>
    <mergeCell ref="G33:H35"/>
    <mergeCell ref="B30:C32"/>
    <mergeCell ref="E30:F32"/>
    <mergeCell ref="G30:H32"/>
    <mergeCell ref="D30:D32"/>
  </mergeCells>
  <phoneticPr fontId="2"/>
  <pageMargins left="1.4173228346456694" right="0.19685039370078741" top="0.27559055118110237" bottom="0.23622047244094491" header="0.27559055118110237" footer="0.27559055118110237"/>
  <pageSetup paperSize="9" scale="74" orientation="landscape" horizontalDpi="300" verticalDpi="300" r:id="rId1"/>
  <headerFooter alignWithMargins="0"/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66"/>
  <sheetViews>
    <sheetView showZeros="0" view="pageBreakPreview" zoomScaleNormal="100" zoomScaleSheetLayoutView="100" workbookViewId="0">
      <selection activeCell="D11" sqref="D11:G16"/>
    </sheetView>
  </sheetViews>
  <sheetFormatPr defaultColWidth="9" defaultRowHeight="13.5" x14ac:dyDescent="0.15"/>
  <cols>
    <col min="1" max="2" width="4.625" style="5" customWidth="1"/>
    <col min="3" max="3" width="6.375" style="6" customWidth="1"/>
    <col min="4" max="5" width="4.125" style="6" customWidth="1"/>
    <col min="6" max="6" width="6.625" style="6" customWidth="1"/>
    <col min="7" max="7" width="22.125" style="6" customWidth="1"/>
    <col min="8" max="8" width="3.375" style="13" customWidth="1"/>
    <col min="9" max="9" width="6.125" style="13" customWidth="1"/>
    <col min="10" max="14" width="6.125" style="6" customWidth="1"/>
    <col min="15" max="15" width="6.875" style="6" customWidth="1"/>
    <col min="16" max="16384" width="9" style="6"/>
  </cols>
  <sheetData>
    <row r="1" spans="1:15" ht="30" customHeight="1" x14ac:dyDescent="0.15">
      <c r="D1" s="7"/>
      <c r="E1" s="205" t="s">
        <v>150</v>
      </c>
      <c r="F1" s="205"/>
      <c r="G1" s="205"/>
      <c r="H1" s="205"/>
      <c r="I1" s="205"/>
      <c r="J1" s="205"/>
      <c r="K1" s="8"/>
      <c r="L1" s="9"/>
      <c r="M1" s="206" t="s">
        <v>10</v>
      </c>
      <c r="N1" s="207"/>
      <c r="O1" s="208"/>
    </row>
    <row r="2" spans="1:15" ht="20.100000000000001" customHeight="1" x14ac:dyDescent="0.15">
      <c r="G2" s="69"/>
      <c r="H2" s="70"/>
      <c r="I2" s="209" t="s">
        <v>11</v>
      </c>
      <c r="J2" s="209"/>
      <c r="K2" s="210"/>
      <c r="L2" s="210"/>
      <c r="M2" s="71" t="s">
        <v>77</v>
      </c>
    </row>
    <row r="3" spans="1:15" ht="35.1" customHeight="1" x14ac:dyDescent="0.15">
      <c r="A3" s="199" t="s">
        <v>12</v>
      </c>
      <c r="B3" s="200" t="s">
        <v>13</v>
      </c>
      <c r="C3" s="199" t="s">
        <v>14</v>
      </c>
      <c r="D3" s="201" t="s">
        <v>47</v>
      </c>
      <c r="E3" s="202"/>
      <c r="F3" s="79" t="s">
        <v>15</v>
      </c>
      <c r="G3" s="203"/>
      <c r="H3" s="203"/>
      <c r="I3" s="203"/>
      <c r="J3" s="204"/>
      <c r="K3" s="211" t="s">
        <v>16</v>
      </c>
      <c r="L3" s="211"/>
      <c r="M3" s="212"/>
      <c r="N3" s="212"/>
      <c r="O3" s="213"/>
    </row>
    <row r="4" spans="1:15" ht="35.1" customHeight="1" x14ac:dyDescent="0.15">
      <c r="A4" s="199"/>
      <c r="B4" s="200"/>
      <c r="C4" s="199"/>
      <c r="D4" s="59" t="s">
        <v>17</v>
      </c>
      <c r="E4" s="59" t="s">
        <v>18</v>
      </c>
      <c r="F4" s="79" t="s">
        <v>19</v>
      </c>
      <c r="G4" s="203"/>
      <c r="H4" s="203"/>
      <c r="I4" s="203"/>
      <c r="J4" s="204"/>
      <c r="K4" s="214" t="s">
        <v>148</v>
      </c>
      <c r="L4" s="214"/>
      <c r="M4" s="212"/>
      <c r="N4" s="212"/>
      <c r="O4" s="213"/>
    </row>
    <row r="5" spans="1:15" ht="15" customHeight="1" x14ac:dyDescent="0.15">
      <c r="A5" s="10"/>
      <c r="B5" s="11"/>
      <c r="C5" s="12"/>
      <c r="D5" s="13"/>
      <c r="E5" s="13"/>
      <c r="F5" s="13"/>
    </row>
    <row r="6" spans="1:15" s="14" customFormat="1" ht="20.100000000000001" customHeight="1" x14ac:dyDescent="0.15">
      <c r="A6" s="177" t="s">
        <v>20</v>
      </c>
      <c r="B6" s="177"/>
      <c r="C6" s="177" t="s">
        <v>21</v>
      </c>
      <c r="D6" s="177"/>
      <c r="E6" s="177"/>
      <c r="F6" s="177" t="s">
        <v>22</v>
      </c>
      <c r="G6" s="177"/>
      <c r="H6" s="177" t="s">
        <v>23</v>
      </c>
      <c r="I6" s="177"/>
      <c r="J6" s="177"/>
      <c r="K6" s="177"/>
      <c r="L6" s="177"/>
      <c r="M6" s="177"/>
      <c r="N6" s="177"/>
      <c r="O6" s="177"/>
    </row>
    <row r="7" spans="1:15" s="5" customFormat="1" ht="20.100000000000001" customHeight="1" x14ac:dyDescent="0.15">
      <c r="A7" s="177" t="s">
        <v>24</v>
      </c>
      <c r="B7" s="177"/>
      <c r="C7" s="92" t="s">
        <v>25</v>
      </c>
      <c r="D7" s="197" t="s">
        <v>26</v>
      </c>
      <c r="E7" s="198"/>
      <c r="F7" s="177" t="s">
        <v>27</v>
      </c>
      <c r="G7" s="177"/>
      <c r="H7" s="21"/>
      <c r="I7" s="20" t="s">
        <v>76</v>
      </c>
      <c r="J7" s="20" t="s">
        <v>28</v>
      </c>
      <c r="K7" s="20" t="s">
        <v>29</v>
      </c>
      <c r="L7" s="20" t="s">
        <v>30</v>
      </c>
      <c r="M7" s="20" t="s">
        <v>31</v>
      </c>
      <c r="N7" s="20" t="s">
        <v>32</v>
      </c>
      <c r="O7" s="15" t="s">
        <v>33</v>
      </c>
    </row>
    <row r="8" spans="1:15" ht="18" customHeight="1" x14ac:dyDescent="0.15">
      <c r="A8" s="177" t="s">
        <v>34</v>
      </c>
      <c r="B8" s="177"/>
      <c r="C8" s="178" t="e">
        <f>VLOOKUP($D8,'(参考)教科書一覧'!$A$2:$E$4,4,FALSE)</f>
        <v>#N/A</v>
      </c>
      <c r="D8" s="116"/>
      <c r="E8" s="117"/>
      <c r="F8" s="196" t="e">
        <f>VLOOKUP($D8,'(参考)教科書一覧'!$A$2:$E$4,5,FALSE)</f>
        <v>#N/A</v>
      </c>
      <c r="G8" s="196"/>
      <c r="H8" s="16" t="s">
        <v>35</v>
      </c>
      <c r="I8" s="60"/>
      <c r="J8" s="61"/>
      <c r="K8" s="60"/>
      <c r="L8" s="60"/>
      <c r="M8" s="60"/>
      <c r="N8" s="60"/>
      <c r="O8" s="65">
        <f t="shared" ref="O8:O46" si="0">SUM(I8:N8)</f>
        <v>0</v>
      </c>
    </row>
    <row r="9" spans="1:15" ht="18" customHeight="1" x14ac:dyDescent="0.15">
      <c r="A9" s="177"/>
      <c r="B9" s="177"/>
      <c r="C9" s="178"/>
      <c r="D9" s="118"/>
      <c r="E9" s="119"/>
      <c r="F9" s="196"/>
      <c r="G9" s="196"/>
      <c r="H9" s="16" t="s">
        <v>36</v>
      </c>
      <c r="I9" s="60"/>
      <c r="J9" s="61"/>
      <c r="K9" s="60"/>
      <c r="L9" s="60"/>
      <c r="M9" s="60"/>
      <c r="N9" s="60"/>
      <c r="O9" s="65">
        <f t="shared" si="0"/>
        <v>0</v>
      </c>
    </row>
    <row r="10" spans="1:15" ht="18" customHeight="1" x14ac:dyDescent="0.15">
      <c r="A10" s="177"/>
      <c r="B10" s="177"/>
      <c r="C10" s="178"/>
      <c r="D10" s="120"/>
      <c r="E10" s="121"/>
      <c r="F10" s="196"/>
      <c r="G10" s="196"/>
      <c r="H10" s="16" t="s">
        <v>33</v>
      </c>
      <c r="I10" s="91">
        <f t="shared" ref="I10:N10" si="1">SUM(I8:I9)</f>
        <v>0</v>
      </c>
      <c r="J10" s="91">
        <f t="shared" si="1"/>
        <v>0</v>
      </c>
      <c r="K10" s="91">
        <f>SUM(K8:K9)</f>
        <v>0</v>
      </c>
      <c r="L10" s="91">
        <f t="shared" si="1"/>
        <v>0</v>
      </c>
      <c r="M10" s="91">
        <f t="shared" si="1"/>
        <v>0</v>
      </c>
      <c r="N10" s="91">
        <f t="shared" si="1"/>
        <v>0</v>
      </c>
      <c r="O10" s="65">
        <f t="shared" si="0"/>
        <v>0</v>
      </c>
    </row>
    <row r="11" spans="1:15" ht="18" customHeight="1" x14ac:dyDescent="0.15">
      <c r="A11" s="177" t="s">
        <v>34</v>
      </c>
      <c r="B11" s="177"/>
      <c r="C11" s="178" t="e">
        <f>VLOOKUP($D11,'(参考)教科書一覧'!$A$2:$E$4,4,FALSE)</f>
        <v>#N/A</v>
      </c>
      <c r="D11" s="116"/>
      <c r="E11" s="117"/>
      <c r="F11" s="196" t="e">
        <f>VLOOKUP($D11,'(参考)教科書一覧'!$A$2:$E$4,5,FALSE)</f>
        <v>#N/A</v>
      </c>
      <c r="G11" s="196"/>
      <c r="H11" s="16" t="s">
        <v>35</v>
      </c>
      <c r="I11" s="72"/>
      <c r="J11" s="61"/>
      <c r="K11" s="72"/>
      <c r="L11" s="60"/>
      <c r="M11" s="72"/>
      <c r="N11" s="60"/>
      <c r="O11" s="65">
        <f t="shared" ref="O11:O13" si="2">SUM(I11:N11)</f>
        <v>0</v>
      </c>
    </row>
    <row r="12" spans="1:15" ht="18" customHeight="1" x14ac:dyDescent="0.15">
      <c r="A12" s="177"/>
      <c r="B12" s="177"/>
      <c r="C12" s="178"/>
      <c r="D12" s="118"/>
      <c r="E12" s="119"/>
      <c r="F12" s="196"/>
      <c r="G12" s="196"/>
      <c r="H12" s="16" t="s">
        <v>36</v>
      </c>
      <c r="I12" s="72"/>
      <c r="J12" s="61"/>
      <c r="K12" s="72"/>
      <c r="L12" s="60"/>
      <c r="M12" s="72"/>
      <c r="N12" s="60"/>
      <c r="O12" s="65">
        <f t="shared" si="2"/>
        <v>0</v>
      </c>
    </row>
    <row r="13" spans="1:15" ht="18" customHeight="1" x14ac:dyDescent="0.15">
      <c r="A13" s="177"/>
      <c r="B13" s="177"/>
      <c r="C13" s="178"/>
      <c r="D13" s="120"/>
      <c r="E13" s="121"/>
      <c r="F13" s="196"/>
      <c r="G13" s="196"/>
      <c r="H13" s="16" t="s">
        <v>33</v>
      </c>
      <c r="I13" s="73">
        <f t="shared" ref="I13" si="3">SUM(I11:I12)</f>
        <v>0</v>
      </c>
      <c r="J13" s="91">
        <f t="shared" ref="J13:K13" si="4">SUM(J11:J12)</f>
        <v>0</v>
      </c>
      <c r="K13" s="73">
        <f t="shared" si="4"/>
        <v>0</v>
      </c>
      <c r="L13" s="91">
        <f t="shared" ref="L13:N13" si="5">SUM(L11:L12)</f>
        <v>0</v>
      </c>
      <c r="M13" s="73">
        <f t="shared" si="5"/>
        <v>0</v>
      </c>
      <c r="N13" s="91">
        <f t="shared" si="5"/>
        <v>0</v>
      </c>
      <c r="O13" s="65">
        <f t="shared" si="2"/>
        <v>0</v>
      </c>
    </row>
    <row r="14" spans="1:15" ht="18" customHeight="1" x14ac:dyDescent="0.15">
      <c r="A14" s="177" t="s">
        <v>37</v>
      </c>
      <c r="B14" s="177"/>
      <c r="C14" s="178" t="e">
        <f>VLOOKUP($D14,'(参考)教科書一覧'!$A$5:$E$7,4,FALSE)</f>
        <v>#N/A</v>
      </c>
      <c r="D14" s="116"/>
      <c r="E14" s="117"/>
      <c r="F14" s="179" t="e">
        <f>VLOOKUP($D14,'(参考)教科書一覧'!$A$5:$E$7,5,FALSE)</f>
        <v>#N/A</v>
      </c>
      <c r="G14" s="179"/>
      <c r="H14" s="16" t="s">
        <v>35</v>
      </c>
      <c r="I14" s="60"/>
      <c r="J14" s="60"/>
      <c r="K14" s="60"/>
      <c r="L14" s="60"/>
      <c r="M14" s="60"/>
      <c r="N14" s="60"/>
      <c r="O14" s="65">
        <f t="shared" si="0"/>
        <v>0</v>
      </c>
    </row>
    <row r="15" spans="1:15" ht="18" customHeight="1" x14ac:dyDescent="0.15">
      <c r="A15" s="177"/>
      <c r="B15" s="177"/>
      <c r="C15" s="178"/>
      <c r="D15" s="118"/>
      <c r="E15" s="119"/>
      <c r="F15" s="179"/>
      <c r="G15" s="179"/>
      <c r="H15" s="16" t="s">
        <v>36</v>
      </c>
      <c r="I15" s="60"/>
      <c r="J15" s="60"/>
      <c r="K15" s="60"/>
      <c r="L15" s="60"/>
      <c r="M15" s="60"/>
      <c r="N15" s="60"/>
      <c r="O15" s="65">
        <f t="shared" si="0"/>
        <v>0</v>
      </c>
    </row>
    <row r="16" spans="1:15" ht="18" customHeight="1" x14ac:dyDescent="0.15">
      <c r="A16" s="177"/>
      <c r="B16" s="177"/>
      <c r="C16" s="178"/>
      <c r="D16" s="120"/>
      <c r="E16" s="121"/>
      <c r="F16" s="179"/>
      <c r="G16" s="179"/>
      <c r="H16" s="16" t="s">
        <v>33</v>
      </c>
      <c r="I16" s="91">
        <f t="shared" ref="I16:N16" si="6">SUM(I14:I15)</f>
        <v>0</v>
      </c>
      <c r="J16" s="91">
        <f t="shared" si="6"/>
        <v>0</v>
      </c>
      <c r="K16" s="91">
        <f t="shared" si="6"/>
        <v>0</v>
      </c>
      <c r="L16" s="91">
        <f t="shared" si="6"/>
        <v>0</v>
      </c>
      <c r="M16" s="91">
        <f t="shared" si="6"/>
        <v>0</v>
      </c>
      <c r="N16" s="91">
        <f t="shared" si="6"/>
        <v>0</v>
      </c>
      <c r="O16" s="91">
        <f t="shared" si="0"/>
        <v>0</v>
      </c>
    </row>
    <row r="17" spans="1:15" ht="18" customHeight="1" x14ac:dyDescent="0.15">
      <c r="A17" s="177" t="s">
        <v>37</v>
      </c>
      <c r="B17" s="177"/>
      <c r="C17" s="178" t="e">
        <f>VLOOKUP($D17,'(参考)教科書一覧'!$A$5:$E$7,4,FALSE)</f>
        <v>#N/A</v>
      </c>
      <c r="D17" s="116"/>
      <c r="E17" s="117"/>
      <c r="F17" s="179" t="e">
        <f>VLOOKUP($D17,'(参考)教科書一覧'!$A$5:$E$7,5,FALSE)</f>
        <v>#N/A</v>
      </c>
      <c r="G17" s="179"/>
      <c r="H17" s="16" t="s">
        <v>35</v>
      </c>
      <c r="I17" s="72"/>
      <c r="J17" s="60"/>
      <c r="K17" s="72"/>
      <c r="L17" s="60"/>
      <c r="M17" s="72"/>
      <c r="N17" s="60"/>
      <c r="O17" s="65">
        <f t="shared" ref="O17:O19" si="7">SUM(I17:N17)</f>
        <v>0</v>
      </c>
    </row>
    <row r="18" spans="1:15" ht="18" customHeight="1" x14ac:dyDescent="0.15">
      <c r="A18" s="177"/>
      <c r="B18" s="177"/>
      <c r="C18" s="178"/>
      <c r="D18" s="118"/>
      <c r="E18" s="119"/>
      <c r="F18" s="179"/>
      <c r="G18" s="179"/>
      <c r="H18" s="16" t="s">
        <v>36</v>
      </c>
      <c r="I18" s="72"/>
      <c r="J18" s="60"/>
      <c r="K18" s="72"/>
      <c r="L18" s="60"/>
      <c r="M18" s="72"/>
      <c r="N18" s="60"/>
      <c r="O18" s="65">
        <f t="shared" si="7"/>
        <v>0</v>
      </c>
    </row>
    <row r="19" spans="1:15" ht="18" customHeight="1" x14ac:dyDescent="0.15">
      <c r="A19" s="177"/>
      <c r="B19" s="177"/>
      <c r="C19" s="178"/>
      <c r="D19" s="120"/>
      <c r="E19" s="121"/>
      <c r="F19" s="179"/>
      <c r="G19" s="179"/>
      <c r="H19" s="16" t="s">
        <v>33</v>
      </c>
      <c r="I19" s="73">
        <f t="shared" ref="I19" si="8">SUM(I17:I18)</f>
        <v>0</v>
      </c>
      <c r="J19" s="91">
        <f t="shared" ref="J19:N19" si="9">SUM(J17:J18)</f>
        <v>0</v>
      </c>
      <c r="K19" s="73">
        <f t="shared" si="9"/>
        <v>0</v>
      </c>
      <c r="L19" s="91">
        <f t="shared" si="9"/>
        <v>0</v>
      </c>
      <c r="M19" s="73">
        <f t="shared" si="9"/>
        <v>0</v>
      </c>
      <c r="N19" s="91">
        <f t="shared" si="9"/>
        <v>0</v>
      </c>
      <c r="O19" s="91">
        <f t="shared" si="7"/>
        <v>0</v>
      </c>
    </row>
    <row r="20" spans="1:15" ht="18" customHeight="1" x14ac:dyDescent="0.15">
      <c r="A20" s="177" t="s">
        <v>38</v>
      </c>
      <c r="B20" s="177"/>
      <c r="C20" s="178" t="e">
        <f>VLOOKUP($D20,'(参考)教科書一覧'!$A$8:$E$10,4,FALSE)</f>
        <v>#N/A</v>
      </c>
      <c r="D20" s="116"/>
      <c r="E20" s="117"/>
      <c r="F20" s="179" t="e">
        <f>VLOOKUP($D20,'(参考)教科書一覧'!$A$8:$E$10,5,FALSE)</f>
        <v>#N/A</v>
      </c>
      <c r="G20" s="179"/>
      <c r="H20" s="16" t="s">
        <v>35</v>
      </c>
      <c r="I20" s="72"/>
      <c r="J20" s="73"/>
      <c r="K20" s="60"/>
      <c r="L20" s="60"/>
      <c r="M20" s="60"/>
      <c r="N20" s="60"/>
      <c r="O20" s="65">
        <f t="shared" si="0"/>
        <v>0</v>
      </c>
    </row>
    <row r="21" spans="1:15" ht="18" customHeight="1" x14ac:dyDescent="0.15">
      <c r="A21" s="177"/>
      <c r="B21" s="177"/>
      <c r="C21" s="178"/>
      <c r="D21" s="118"/>
      <c r="E21" s="119"/>
      <c r="F21" s="179"/>
      <c r="G21" s="179"/>
      <c r="H21" s="16" t="s">
        <v>36</v>
      </c>
      <c r="I21" s="72"/>
      <c r="J21" s="73"/>
      <c r="K21" s="62"/>
      <c r="L21" s="60"/>
      <c r="M21" s="62"/>
      <c r="N21" s="62"/>
      <c r="O21" s="65">
        <f t="shared" si="0"/>
        <v>0</v>
      </c>
    </row>
    <row r="22" spans="1:15" ht="21.75" customHeight="1" x14ac:dyDescent="0.15">
      <c r="A22" s="177"/>
      <c r="B22" s="177"/>
      <c r="C22" s="178"/>
      <c r="D22" s="120"/>
      <c r="E22" s="121"/>
      <c r="F22" s="179"/>
      <c r="G22" s="179"/>
      <c r="H22" s="16" t="s">
        <v>33</v>
      </c>
      <c r="I22" s="73">
        <f t="shared" ref="I22:N22" si="10">SUM(I20:I21)</f>
        <v>0</v>
      </c>
      <c r="J22" s="73">
        <f t="shared" si="10"/>
        <v>0</v>
      </c>
      <c r="K22" s="91">
        <f t="shared" si="10"/>
        <v>0</v>
      </c>
      <c r="L22" s="91">
        <f t="shared" si="10"/>
        <v>0</v>
      </c>
      <c r="M22" s="91">
        <f t="shared" si="10"/>
        <v>0</v>
      </c>
      <c r="N22" s="91">
        <f t="shared" si="10"/>
        <v>0</v>
      </c>
      <c r="O22" s="65">
        <f t="shared" si="0"/>
        <v>0</v>
      </c>
    </row>
    <row r="23" spans="1:15" ht="18" customHeight="1" x14ac:dyDescent="0.15">
      <c r="A23" s="177" t="s">
        <v>39</v>
      </c>
      <c r="B23" s="177"/>
      <c r="C23" s="178" t="e">
        <f>VLOOKUP($D23,'(参考)教科書一覧'!$A$11:$E$12,4,FALSE)</f>
        <v>#N/A</v>
      </c>
      <c r="D23" s="116"/>
      <c r="E23" s="117"/>
      <c r="F23" s="179" t="e">
        <f>VLOOKUP($D23,'(参考)教科書一覧'!$A$11:$E$12,5,FALSE)</f>
        <v>#N/A</v>
      </c>
      <c r="G23" s="179"/>
      <c r="H23" s="16" t="s">
        <v>35</v>
      </c>
      <c r="I23" s="73"/>
      <c r="J23" s="73"/>
      <c r="K23" s="62"/>
      <c r="L23" s="73"/>
      <c r="M23" s="73"/>
      <c r="N23" s="73"/>
      <c r="O23" s="65">
        <f t="shared" si="0"/>
        <v>0</v>
      </c>
    </row>
    <row r="24" spans="1:15" ht="18" customHeight="1" x14ac:dyDescent="0.15">
      <c r="A24" s="177"/>
      <c r="B24" s="177"/>
      <c r="C24" s="178"/>
      <c r="D24" s="118"/>
      <c r="E24" s="119"/>
      <c r="F24" s="179"/>
      <c r="G24" s="179"/>
      <c r="H24" s="16" t="s">
        <v>36</v>
      </c>
      <c r="I24" s="73"/>
      <c r="J24" s="73"/>
      <c r="K24" s="62"/>
      <c r="L24" s="73"/>
      <c r="M24" s="73"/>
      <c r="N24" s="73"/>
      <c r="O24" s="65">
        <f t="shared" si="0"/>
        <v>0</v>
      </c>
    </row>
    <row r="25" spans="1:15" ht="18" customHeight="1" x14ac:dyDescent="0.15">
      <c r="A25" s="177"/>
      <c r="B25" s="177"/>
      <c r="C25" s="178"/>
      <c r="D25" s="120"/>
      <c r="E25" s="121"/>
      <c r="F25" s="179"/>
      <c r="G25" s="179"/>
      <c r="H25" s="16" t="s">
        <v>33</v>
      </c>
      <c r="I25" s="73">
        <f t="shared" ref="I25:N25" si="11">SUM(I23:I24)</f>
        <v>0</v>
      </c>
      <c r="J25" s="73">
        <f t="shared" si="11"/>
        <v>0</v>
      </c>
      <c r="K25" s="91">
        <f t="shared" si="11"/>
        <v>0</v>
      </c>
      <c r="L25" s="73">
        <f>SUM(L23:L24)</f>
        <v>0</v>
      </c>
      <c r="M25" s="73">
        <f t="shared" si="11"/>
        <v>0</v>
      </c>
      <c r="N25" s="73">
        <f t="shared" si="11"/>
        <v>0</v>
      </c>
      <c r="O25" s="65">
        <f t="shared" si="0"/>
        <v>0</v>
      </c>
    </row>
    <row r="26" spans="1:15" ht="18" customHeight="1" x14ac:dyDescent="0.15">
      <c r="A26" s="177" t="s">
        <v>40</v>
      </c>
      <c r="B26" s="177"/>
      <c r="C26" s="178" t="e">
        <f>VLOOKUP($D26,'(参考)教科書一覧'!$A$13:$E$18,4,FALSE)</f>
        <v>#N/A</v>
      </c>
      <c r="D26" s="116"/>
      <c r="E26" s="117"/>
      <c r="F26" s="179" t="e">
        <f>VLOOKUP($D26,'(参考)教科書一覧'!$A$13:$E$18,5,FALSE)</f>
        <v>#N/A</v>
      </c>
      <c r="G26" s="179"/>
      <c r="H26" s="16" t="s">
        <v>35</v>
      </c>
      <c r="I26" s="60"/>
      <c r="J26" s="60"/>
      <c r="K26" s="60"/>
      <c r="L26" s="60"/>
      <c r="M26" s="60"/>
      <c r="N26" s="60"/>
      <c r="O26" s="65">
        <f t="shared" si="0"/>
        <v>0</v>
      </c>
    </row>
    <row r="27" spans="1:15" ht="18" customHeight="1" x14ac:dyDescent="0.15">
      <c r="A27" s="177"/>
      <c r="B27" s="177"/>
      <c r="C27" s="178"/>
      <c r="D27" s="118"/>
      <c r="E27" s="119"/>
      <c r="F27" s="179"/>
      <c r="G27" s="179"/>
      <c r="H27" s="16" t="s">
        <v>36</v>
      </c>
      <c r="I27" s="62"/>
      <c r="J27" s="62"/>
      <c r="K27" s="60"/>
      <c r="L27" s="60"/>
      <c r="M27" s="60"/>
      <c r="N27" s="60"/>
      <c r="O27" s="65">
        <f t="shared" si="0"/>
        <v>0</v>
      </c>
    </row>
    <row r="28" spans="1:15" ht="18" customHeight="1" x14ac:dyDescent="0.15">
      <c r="A28" s="177"/>
      <c r="B28" s="177"/>
      <c r="C28" s="178"/>
      <c r="D28" s="120"/>
      <c r="E28" s="121"/>
      <c r="F28" s="179"/>
      <c r="G28" s="179"/>
      <c r="H28" s="16" t="s">
        <v>33</v>
      </c>
      <c r="I28" s="91">
        <f t="shared" ref="I28:N28" si="12">SUM(I26:I27)</f>
        <v>0</v>
      </c>
      <c r="J28" s="91">
        <f t="shared" si="12"/>
        <v>0</v>
      </c>
      <c r="K28" s="91">
        <f t="shared" si="12"/>
        <v>0</v>
      </c>
      <c r="L28" s="91">
        <f t="shared" si="12"/>
        <v>0</v>
      </c>
      <c r="M28" s="91">
        <f t="shared" si="12"/>
        <v>0</v>
      </c>
      <c r="N28" s="91">
        <f t="shared" si="12"/>
        <v>0</v>
      </c>
      <c r="O28" s="65">
        <f t="shared" si="0"/>
        <v>0</v>
      </c>
    </row>
    <row r="29" spans="1:15" ht="18" customHeight="1" x14ac:dyDescent="0.15">
      <c r="A29" s="177" t="s">
        <v>41</v>
      </c>
      <c r="B29" s="177"/>
      <c r="C29" s="178" t="e">
        <f>VLOOKUP($D29,'(参考)教科書一覧'!$A$19:$E$24,4,FALSE)</f>
        <v>#N/A</v>
      </c>
      <c r="D29" s="116"/>
      <c r="E29" s="117"/>
      <c r="F29" s="179" t="e">
        <f>VLOOKUP($D29,'(参考)教科書一覧'!$A$19:$E$24,5,FALSE)</f>
        <v>#N/A</v>
      </c>
      <c r="G29" s="179"/>
      <c r="H29" s="16" t="s">
        <v>35</v>
      </c>
      <c r="I29" s="73"/>
      <c r="J29" s="73"/>
      <c r="K29" s="60"/>
      <c r="L29" s="60"/>
      <c r="M29" s="60"/>
      <c r="N29" s="60"/>
      <c r="O29" s="65">
        <f t="shared" si="0"/>
        <v>0</v>
      </c>
    </row>
    <row r="30" spans="1:15" ht="18" customHeight="1" x14ac:dyDescent="0.15">
      <c r="A30" s="177"/>
      <c r="B30" s="177"/>
      <c r="C30" s="178"/>
      <c r="D30" s="118"/>
      <c r="E30" s="119"/>
      <c r="F30" s="179"/>
      <c r="G30" s="179"/>
      <c r="H30" s="16" t="s">
        <v>36</v>
      </c>
      <c r="I30" s="73"/>
      <c r="J30" s="73"/>
      <c r="K30" s="62"/>
      <c r="L30" s="62"/>
      <c r="M30" s="62"/>
      <c r="N30" s="62"/>
      <c r="O30" s="65">
        <f t="shared" si="0"/>
        <v>0</v>
      </c>
    </row>
    <row r="31" spans="1:15" ht="18" customHeight="1" x14ac:dyDescent="0.15">
      <c r="A31" s="177"/>
      <c r="B31" s="177"/>
      <c r="C31" s="178"/>
      <c r="D31" s="120"/>
      <c r="E31" s="121"/>
      <c r="F31" s="179"/>
      <c r="G31" s="179"/>
      <c r="H31" s="16" t="s">
        <v>33</v>
      </c>
      <c r="I31" s="73">
        <f t="shared" ref="I31:N31" si="13">SUM(I29:I30)</f>
        <v>0</v>
      </c>
      <c r="J31" s="73">
        <f t="shared" si="13"/>
        <v>0</v>
      </c>
      <c r="K31" s="91">
        <f t="shared" si="13"/>
        <v>0</v>
      </c>
      <c r="L31" s="91">
        <f t="shared" si="13"/>
        <v>0</v>
      </c>
      <c r="M31" s="91">
        <f t="shared" si="13"/>
        <v>0</v>
      </c>
      <c r="N31" s="91">
        <f t="shared" si="13"/>
        <v>0</v>
      </c>
      <c r="O31" s="65">
        <f t="shared" si="0"/>
        <v>0</v>
      </c>
    </row>
    <row r="32" spans="1:15" ht="18" customHeight="1" x14ac:dyDescent="0.15">
      <c r="A32" s="177" t="s">
        <v>42</v>
      </c>
      <c r="B32" s="177"/>
      <c r="C32" s="178" t="e">
        <f>VLOOKUP($D32,'(参考)教科書一覧'!$A$25:$E$31,4,FALSE)</f>
        <v>#N/A</v>
      </c>
      <c r="D32" s="116"/>
      <c r="E32" s="117"/>
      <c r="F32" s="179" t="e">
        <f>VLOOKUP($D32,'(参考)教科書一覧'!$A$25:$E$31,5,FALSE)</f>
        <v>#N/A</v>
      </c>
      <c r="G32" s="179"/>
      <c r="H32" s="16" t="s">
        <v>35</v>
      </c>
      <c r="I32" s="60"/>
      <c r="J32" s="73"/>
      <c r="K32" s="73"/>
      <c r="L32" s="73"/>
      <c r="M32" s="73"/>
      <c r="N32" s="73"/>
      <c r="O32" s="65">
        <f t="shared" si="0"/>
        <v>0</v>
      </c>
    </row>
    <row r="33" spans="1:15" ht="18" customHeight="1" x14ac:dyDescent="0.15">
      <c r="A33" s="177"/>
      <c r="B33" s="177"/>
      <c r="C33" s="178"/>
      <c r="D33" s="118"/>
      <c r="E33" s="119"/>
      <c r="F33" s="179"/>
      <c r="G33" s="179"/>
      <c r="H33" s="16" t="s">
        <v>36</v>
      </c>
      <c r="I33" s="60"/>
      <c r="J33" s="73"/>
      <c r="K33" s="73"/>
      <c r="L33" s="73"/>
      <c r="M33" s="73"/>
      <c r="N33" s="73"/>
      <c r="O33" s="65">
        <f t="shared" si="0"/>
        <v>0</v>
      </c>
    </row>
    <row r="34" spans="1:15" ht="18" customHeight="1" x14ac:dyDescent="0.15">
      <c r="A34" s="177"/>
      <c r="B34" s="177"/>
      <c r="C34" s="178"/>
      <c r="D34" s="120"/>
      <c r="E34" s="121"/>
      <c r="F34" s="179"/>
      <c r="G34" s="179"/>
      <c r="H34" s="16" t="s">
        <v>33</v>
      </c>
      <c r="I34" s="91">
        <f t="shared" ref="I34:N34" si="14">SUM(I32:I33)</f>
        <v>0</v>
      </c>
      <c r="J34" s="73">
        <f t="shared" si="14"/>
        <v>0</v>
      </c>
      <c r="K34" s="73">
        <f t="shared" si="14"/>
        <v>0</v>
      </c>
      <c r="L34" s="73">
        <f t="shared" si="14"/>
        <v>0</v>
      </c>
      <c r="M34" s="73">
        <f t="shared" si="14"/>
        <v>0</v>
      </c>
      <c r="N34" s="73">
        <f t="shared" si="14"/>
        <v>0</v>
      </c>
      <c r="O34" s="65">
        <f t="shared" si="0"/>
        <v>0</v>
      </c>
    </row>
    <row r="35" spans="1:15" ht="18" customHeight="1" x14ac:dyDescent="0.15">
      <c r="A35" s="177" t="s">
        <v>43</v>
      </c>
      <c r="B35" s="177"/>
      <c r="C35" s="178" t="e">
        <f>VLOOKUP($D35,'(参考)教科書一覧'!$A$32:$E$33,4,FALSE)</f>
        <v>#N/A</v>
      </c>
      <c r="D35" s="116"/>
      <c r="E35" s="117"/>
      <c r="F35" s="179" t="e">
        <f>VLOOKUP($D35,'(参考)教科書一覧'!$A$32:$E$33,5,FALSE)</f>
        <v>#N/A</v>
      </c>
      <c r="G35" s="179"/>
      <c r="H35" s="16" t="s">
        <v>35</v>
      </c>
      <c r="I35" s="60"/>
      <c r="J35" s="60"/>
      <c r="K35" s="60"/>
      <c r="L35" s="60"/>
      <c r="M35" s="60"/>
      <c r="N35" s="60"/>
      <c r="O35" s="65">
        <f t="shared" ref="O35:O40" si="15">SUM(I35:N35)</f>
        <v>0</v>
      </c>
    </row>
    <row r="36" spans="1:15" ht="18" customHeight="1" x14ac:dyDescent="0.15">
      <c r="A36" s="177"/>
      <c r="B36" s="177"/>
      <c r="C36" s="178"/>
      <c r="D36" s="118"/>
      <c r="E36" s="119"/>
      <c r="F36" s="179"/>
      <c r="G36" s="179"/>
      <c r="H36" s="16" t="s">
        <v>36</v>
      </c>
      <c r="I36" s="60"/>
      <c r="J36" s="60"/>
      <c r="K36" s="60"/>
      <c r="L36" s="60"/>
      <c r="M36" s="60"/>
      <c r="N36" s="60"/>
      <c r="O36" s="65">
        <f t="shared" si="15"/>
        <v>0</v>
      </c>
    </row>
    <row r="37" spans="1:15" ht="18" customHeight="1" x14ac:dyDescent="0.15">
      <c r="A37" s="177"/>
      <c r="B37" s="177"/>
      <c r="C37" s="178"/>
      <c r="D37" s="120"/>
      <c r="E37" s="121"/>
      <c r="F37" s="179"/>
      <c r="G37" s="179"/>
      <c r="H37" s="16" t="s">
        <v>33</v>
      </c>
      <c r="I37" s="91">
        <f t="shared" ref="I37:N37" si="16">SUM(I35:I36)</f>
        <v>0</v>
      </c>
      <c r="J37" s="91">
        <f t="shared" si="16"/>
        <v>0</v>
      </c>
      <c r="K37" s="91">
        <f t="shared" si="16"/>
        <v>0</v>
      </c>
      <c r="L37" s="91">
        <f t="shared" si="16"/>
        <v>0</v>
      </c>
      <c r="M37" s="91">
        <f t="shared" si="16"/>
        <v>0</v>
      </c>
      <c r="N37" s="91">
        <f t="shared" si="16"/>
        <v>0</v>
      </c>
      <c r="O37" s="65">
        <f t="shared" si="15"/>
        <v>0</v>
      </c>
    </row>
    <row r="38" spans="1:15" ht="18" customHeight="1" x14ac:dyDescent="0.15">
      <c r="A38" s="177" t="s">
        <v>43</v>
      </c>
      <c r="B38" s="177"/>
      <c r="C38" s="178" t="e">
        <f>VLOOKUP($D38,'(参考)教科書一覧'!$A$32:$E$33,4,FALSE)</f>
        <v>#N/A</v>
      </c>
      <c r="D38" s="116"/>
      <c r="E38" s="117"/>
      <c r="F38" s="179" t="e">
        <f>VLOOKUP($D38,'(参考)教科書一覧'!$A$32:$E$33,5,FALSE)</f>
        <v>#N/A</v>
      </c>
      <c r="G38" s="179"/>
      <c r="H38" s="16" t="s">
        <v>35</v>
      </c>
      <c r="I38" s="73"/>
      <c r="J38" s="60"/>
      <c r="K38" s="73"/>
      <c r="L38" s="60"/>
      <c r="M38" s="73"/>
      <c r="N38" s="60"/>
      <c r="O38" s="65">
        <f t="shared" si="15"/>
        <v>0</v>
      </c>
    </row>
    <row r="39" spans="1:15" ht="18" customHeight="1" x14ac:dyDescent="0.15">
      <c r="A39" s="177"/>
      <c r="B39" s="177"/>
      <c r="C39" s="178"/>
      <c r="D39" s="118"/>
      <c r="E39" s="119"/>
      <c r="F39" s="179"/>
      <c r="G39" s="179"/>
      <c r="H39" s="16" t="s">
        <v>36</v>
      </c>
      <c r="I39" s="73"/>
      <c r="J39" s="60"/>
      <c r="K39" s="73"/>
      <c r="L39" s="60"/>
      <c r="M39" s="73"/>
      <c r="N39" s="60"/>
      <c r="O39" s="65">
        <f t="shared" si="15"/>
        <v>0</v>
      </c>
    </row>
    <row r="40" spans="1:15" ht="18" customHeight="1" x14ac:dyDescent="0.15">
      <c r="A40" s="177"/>
      <c r="B40" s="177"/>
      <c r="C40" s="178"/>
      <c r="D40" s="120"/>
      <c r="E40" s="121"/>
      <c r="F40" s="179"/>
      <c r="G40" s="179"/>
      <c r="H40" s="16" t="s">
        <v>33</v>
      </c>
      <c r="I40" s="73">
        <f t="shared" ref="I40" si="17">SUM(I38:I39)</f>
        <v>0</v>
      </c>
      <c r="J40" s="91">
        <f t="shared" ref="J40:N40" si="18">SUM(J38:J39)</f>
        <v>0</v>
      </c>
      <c r="K40" s="73">
        <f t="shared" si="18"/>
        <v>0</v>
      </c>
      <c r="L40" s="91">
        <f t="shared" si="18"/>
        <v>0</v>
      </c>
      <c r="M40" s="73">
        <f t="shared" si="18"/>
        <v>0</v>
      </c>
      <c r="N40" s="91">
        <f t="shared" si="18"/>
        <v>0</v>
      </c>
      <c r="O40" s="65">
        <f t="shared" si="15"/>
        <v>0</v>
      </c>
    </row>
    <row r="41" spans="1:15" ht="18" customHeight="1" x14ac:dyDescent="0.15">
      <c r="A41" s="195" t="s">
        <v>129</v>
      </c>
      <c r="B41" s="195"/>
      <c r="C41" s="178" t="e">
        <f>VLOOKUP($D41,'(参考)教科書一覧'!$A$34:$E$35,4,FALSE)</f>
        <v>#N/A</v>
      </c>
      <c r="D41" s="116"/>
      <c r="E41" s="117"/>
      <c r="F41" s="179" t="e">
        <f>VLOOKUP($D41,'(参考)教科書一覧'!$A$34:$E$35,5,FALSE)</f>
        <v>#N/A</v>
      </c>
      <c r="G41" s="179"/>
      <c r="H41" s="16" t="s">
        <v>35</v>
      </c>
      <c r="I41" s="60"/>
      <c r="J41" s="73"/>
      <c r="K41" s="60"/>
      <c r="L41" s="73"/>
      <c r="M41" s="60"/>
      <c r="N41" s="73"/>
      <c r="O41" s="65">
        <f t="shared" si="0"/>
        <v>0</v>
      </c>
    </row>
    <row r="42" spans="1:15" ht="18" customHeight="1" x14ac:dyDescent="0.15">
      <c r="A42" s="195"/>
      <c r="B42" s="195"/>
      <c r="C42" s="178"/>
      <c r="D42" s="118"/>
      <c r="E42" s="119"/>
      <c r="F42" s="179"/>
      <c r="G42" s="179"/>
      <c r="H42" s="16" t="s">
        <v>36</v>
      </c>
      <c r="I42" s="62"/>
      <c r="J42" s="73"/>
      <c r="K42" s="62"/>
      <c r="L42" s="73"/>
      <c r="M42" s="62"/>
      <c r="N42" s="73"/>
      <c r="O42" s="65">
        <f t="shared" si="0"/>
        <v>0</v>
      </c>
    </row>
    <row r="43" spans="1:15" ht="18" customHeight="1" x14ac:dyDescent="0.15">
      <c r="A43" s="195"/>
      <c r="B43" s="195"/>
      <c r="C43" s="178"/>
      <c r="D43" s="120"/>
      <c r="E43" s="121"/>
      <c r="F43" s="179"/>
      <c r="G43" s="179"/>
      <c r="H43" s="16" t="s">
        <v>33</v>
      </c>
      <c r="I43" s="91">
        <f t="shared" ref="I43:N43" si="19">SUM(I41:I42)</f>
        <v>0</v>
      </c>
      <c r="J43" s="73">
        <f t="shared" si="19"/>
        <v>0</v>
      </c>
      <c r="K43" s="91">
        <f t="shared" si="19"/>
        <v>0</v>
      </c>
      <c r="L43" s="73">
        <f t="shared" si="19"/>
        <v>0</v>
      </c>
      <c r="M43" s="91">
        <f t="shared" si="19"/>
        <v>0</v>
      </c>
      <c r="N43" s="73">
        <f t="shared" si="19"/>
        <v>0</v>
      </c>
      <c r="O43" s="65">
        <f t="shared" si="0"/>
        <v>0</v>
      </c>
    </row>
    <row r="44" spans="1:15" ht="18" customHeight="1" x14ac:dyDescent="0.15">
      <c r="A44" s="185" t="s">
        <v>44</v>
      </c>
      <c r="B44" s="185"/>
      <c r="C44" s="186" t="e">
        <f>VLOOKUP($D44,'(参考)教科書一覧'!$A$36:$E$37,4,FALSE)</f>
        <v>#N/A</v>
      </c>
      <c r="D44" s="116"/>
      <c r="E44" s="117"/>
      <c r="F44" s="187" t="e">
        <f>VLOOKUP($D44,'(参考)教科書一覧'!$A$36:$E$37,5,FALSE)</f>
        <v>#N/A</v>
      </c>
      <c r="G44" s="187"/>
      <c r="H44" s="100" t="s">
        <v>35</v>
      </c>
      <c r="I44" s="73"/>
      <c r="J44" s="73"/>
      <c r="K44" s="73"/>
      <c r="L44" s="73"/>
      <c r="M44" s="60"/>
      <c r="N44" s="73"/>
      <c r="O44" s="65">
        <f t="shared" si="0"/>
        <v>0</v>
      </c>
    </row>
    <row r="45" spans="1:15" ht="18" customHeight="1" x14ac:dyDescent="0.15">
      <c r="A45" s="185"/>
      <c r="B45" s="185"/>
      <c r="C45" s="186"/>
      <c r="D45" s="118"/>
      <c r="E45" s="119"/>
      <c r="F45" s="187"/>
      <c r="G45" s="187"/>
      <c r="H45" s="100" t="s">
        <v>36</v>
      </c>
      <c r="I45" s="73"/>
      <c r="J45" s="73"/>
      <c r="K45" s="73"/>
      <c r="L45" s="73"/>
      <c r="M45" s="62"/>
      <c r="N45" s="73"/>
      <c r="O45" s="65">
        <f t="shared" si="0"/>
        <v>0</v>
      </c>
    </row>
    <row r="46" spans="1:15" ht="18" customHeight="1" x14ac:dyDescent="0.15">
      <c r="A46" s="185"/>
      <c r="B46" s="185"/>
      <c r="C46" s="186"/>
      <c r="D46" s="120"/>
      <c r="E46" s="121"/>
      <c r="F46" s="187"/>
      <c r="G46" s="187"/>
      <c r="H46" s="100" t="s">
        <v>33</v>
      </c>
      <c r="I46" s="73">
        <f t="shared" ref="I46:N46" si="20">SUM(I44:I45)</f>
        <v>0</v>
      </c>
      <c r="J46" s="73">
        <f t="shared" si="20"/>
        <v>0</v>
      </c>
      <c r="K46" s="73">
        <f t="shared" si="20"/>
        <v>0</v>
      </c>
      <c r="L46" s="73">
        <f t="shared" si="20"/>
        <v>0</v>
      </c>
      <c r="M46" s="65">
        <f t="shared" si="20"/>
        <v>0</v>
      </c>
      <c r="N46" s="73">
        <f t="shared" si="20"/>
        <v>0</v>
      </c>
      <c r="O46" s="65">
        <f t="shared" si="0"/>
        <v>0</v>
      </c>
    </row>
    <row r="47" spans="1:15" ht="18" customHeight="1" x14ac:dyDescent="0.15">
      <c r="A47" s="177" t="s">
        <v>45</v>
      </c>
      <c r="B47" s="177"/>
      <c r="C47" s="178" t="e">
        <f>VLOOKUP($D47,'(参考)教科書一覧'!$A$38:$E$43,4,FALSE)</f>
        <v>#N/A</v>
      </c>
      <c r="D47" s="116"/>
      <c r="E47" s="117"/>
      <c r="F47" s="179" t="e">
        <f>VLOOKUP($D47,'(参考)教科書一覧'!$A$38:$E$43,5,FALSE)</f>
        <v>#N/A</v>
      </c>
      <c r="G47" s="179"/>
      <c r="H47" s="16" t="s">
        <v>35</v>
      </c>
      <c r="I47" s="73"/>
      <c r="J47" s="73"/>
      <c r="K47" s="60"/>
      <c r="L47" s="73"/>
      <c r="M47" s="60"/>
      <c r="N47" s="73"/>
      <c r="O47" s="65">
        <f>SUM(I47:N47)</f>
        <v>0</v>
      </c>
    </row>
    <row r="48" spans="1:15" ht="18" customHeight="1" x14ac:dyDescent="0.15">
      <c r="A48" s="177"/>
      <c r="B48" s="177"/>
      <c r="C48" s="178"/>
      <c r="D48" s="118"/>
      <c r="E48" s="119"/>
      <c r="F48" s="179"/>
      <c r="G48" s="179"/>
      <c r="H48" s="16" t="s">
        <v>36</v>
      </c>
      <c r="I48" s="73"/>
      <c r="J48" s="73"/>
      <c r="K48" s="62"/>
      <c r="L48" s="73"/>
      <c r="M48" s="62"/>
      <c r="N48" s="73"/>
      <c r="O48" s="65">
        <f>SUM(I48:N48)</f>
        <v>0</v>
      </c>
    </row>
    <row r="49" spans="1:15" ht="18" customHeight="1" x14ac:dyDescent="0.15">
      <c r="A49" s="177"/>
      <c r="B49" s="177"/>
      <c r="C49" s="178"/>
      <c r="D49" s="120"/>
      <c r="E49" s="121"/>
      <c r="F49" s="179"/>
      <c r="G49" s="179"/>
      <c r="H49" s="16" t="s">
        <v>33</v>
      </c>
      <c r="I49" s="73">
        <f t="shared" ref="I49:J49" si="21">SUM(I47:I48)</f>
        <v>0</v>
      </c>
      <c r="J49" s="73">
        <f t="shared" si="21"/>
        <v>0</v>
      </c>
      <c r="K49" s="91">
        <f t="shared" ref="K49:N49" si="22">SUM(K47:K48)</f>
        <v>0</v>
      </c>
      <c r="L49" s="73">
        <f t="shared" si="22"/>
        <v>0</v>
      </c>
      <c r="M49" s="91">
        <f t="shared" si="22"/>
        <v>0</v>
      </c>
      <c r="N49" s="73">
        <f t="shared" si="22"/>
        <v>0</v>
      </c>
      <c r="O49" s="65">
        <f>SUM(I49:N49)</f>
        <v>0</v>
      </c>
    </row>
    <row r="50" spans="1:15" ht="18" customHeight="1" x14ac:dyDescent="0.15">
      <c r="A50" s="185" t="s">
        <v>97</v>
      </c>
      <c r="B50" s="185"/>
      <c r="C50" s="186" t="e">
        <f>VLOOKUP($D50,'(参考)教科書一覧'!$A$44:$E$49,4,FALSE)</f>
        <v>#N/A</v>
      </c>
      <c r="D50" s="116"/>
      <c r="E50" s="117"/>
      <c r="F50" s="187" t="e">
        <f>VLOOKUP($D50,'(参考)教科書一覧'!$A$44:$E$49,5,FALSE)</f>
        <v>#N/A</v>
      </c>
      <c r="G50" s="187"/>
      <c r="H50" s="100" t="s">
        <v>35</v>
      </c>
      <c r="I50" s="73"/>
      <c r="J50" s="73"/>
      <c r="K50" s="73"/>
      <c r="L50" s="73"/>
      <c r="M50" s="60"/>
      <c r="N50" s="62"/>
      <c r="O50" s="65">
        <f t="shared" ref="O50:O58" si="23">SUM(I50:N50)</f>
        <v>0</v>
      </c>
    </row>
    <row r="51" spans="1:15" ht="18" customHeight="1" x14ac:dyDescent="0.15">
      <c r="A51" s="185"/>
      <c r="B51" s="185"/>
      <c r="C51" s="186"/>
      <c r="D51" s="118"/>
      <c r="E51" s="119"/>
      <c r="F51" s="187"/>
      <c r="G51" s="187"/>
      <c r="H51" s="100" t="s">
        <v>36</v>
      </c>
      <c r="I51" s="73"/>
      <c r="J51" s="73"/>
      <c r="K51" s="73"/>
      <c r="L51" s="73"/>
      <c r="M51" s="62"/>
      <c r="N51" s="62"/>
      <c r="O51" s="65">
        <f t="shared" si="23"/>
        <v>0</v>
      </c>
    </row>
    <row r="52" spans="1:15" ht="18" customHeight="1" x14ac:dyDescent="0.15">
      <c r="A52" s="185"/>
      <c r="B52" s="185"/>
      <c r="C52" s="186"/>
      <c r="D52" s="120"/>
      <c r="E52" s="121"/>
      <c r="F52" s="187"/>
      <c r="G52" s="187"/>
      <c r="H52" s="100" t="s">
        <v>33</v>
      </c>
      <c r="I52" s="73">
        <f t="shared" ref="I52:N52" si="24">SUM(I50:I51)</f>
        <v>0</v>
      </c>
      <c r="J52" s="73">
        <f t="shared" si="24"/>
        <v>0</v>
      </c>
      <c r="K52" s="73">
        <f t="shared" si="24"/>
        <v>0</v>
      </c>
      <c r="L52" s="73">
        <f t="shared" si="24"/>
        <v>0</v>
      </c>
      <c r="M52" s="65">
        <f t="shared" si="24"/>
        <v>0</v>
      </c>
      <c r="N52" s="65">
        <f t="shared" si="24"/>
        <v>0</v>
      </c>
      <c r="O52" s="65">
        <f t="shared" si="23"/>
        <v>0</v>
      </c>
    </row>
    <row r="53" spans="1:15" ht="18" customHeight="1" x14ac:dyDescent="0.15">
      <c r="A53" s="185" t="s">
        <v>97</v>
      </c>
      <c r="B53" s="185"/>
      <c r="C53" s="186" t="e">
        <f>VLOOKUP($D53,'(参考)教科書一覧'!$A$44:$E$49,4,FALSE)</f>
        <v>#N/A</v>
      </c>
      <c r="D53" s="116"/>
      <c r="E53" s="117"/>
      <c r="F53" s="187" t="e">
        <f>VLOOKUP($D53,'(参考)教科書一覧'!$A$44:$E$49,5,FALSE)</f>
        <v>#N/A</v>
      </c>
      <c r="G53" s="187"/>
      <c r="H53" s="100" t="s">
        <v>35</v>
      </c>
      <c r="I53" s="73"/>
      <c r="J53" s="73"/>
      <c r="K53" s="73"/>
      <c r="L53" s="73"/>
      <c r="M53" s="72"/>
      <c r="N53" s="60"/>
      <c r="O53" s="65">
        <f t="shared" ref="O53:O55" si="25">SUM(I53:N53)</f>
        <v>0</v>
      </c>
    </row>
    <row r="54" spans="1:15" ht="18" customHeight="1" x14ac:dyDescent="0.15">
      <c r="A54" s="185"/>
      <c r="B54" s="185"/>
      <c r="C54" s="186"/>
      <c r="D54" s="118"/>
      <c r="E54" s="119"/>
      <c r="F54" s="187"/>
      <c r="G54" s="187"/>
      <c r="H54" s="100" t="s">
        <v>36</v>
      </c>
      <c r="I54" s="73"/>
      <c r="J54" s="73"/>
      <c r="K54" s="73"/>
      <c r="L54" s="73"/>
      <c r="M54" s="72"/>
      <c r="N54" s="60"/>
      <c r="O54" s="65">
        <f t="shared" si="25"/>
        <v>0</v>
      </c>
    </row>
    <row r="55" spans="1:15" ht="18" customHeight="1" x14ac:dyDescent="0.15">
      <c r="A55" s="185"/>
      <c r="B55" s="185"/>
      <c r="C55" s="186"/>
      <c r="D55" s="120"/>
      <c r="E55" s="121"/>
      <c r="F55" s="187"/>
      <c r="G55" s="187"/>
      <c r="H55" s="100" t="s">
        <v>33</v>
      </c>
      <c r="I55" s="73">
        <f t="shared" ref="I55:N55" si="26">SUM(I53:I54)</f>
        <v>0</v>
      </c>
      <c r="J55" s="73">
        <f t="shared" si="26"/>
        <v>0</v>
      </c>
      <c r="K55" s="73">
        <f t="shared" si="26"/>
        <v>0</v>
      </c>
      <c r="L55" s="73">
        <f t="shared" si="26"/>
        <v>0</v>
      </c>
      <c r="M55" s="73">
        <f t="shared" si="26"/>
        <v>0</v>
      </c>
      <c r="N55" s="65">
        <f t="shared" si="26"/>
        <v>0</v>
      </c>
      <c r="O55" s="65">
        <f t="shared" si="25"/>
        <v>0</v>
      </c>
    </row>
    <row r="56" spans="1:15" ht="18" customHeight="1" x14ac:dyDescent="0.15">
      <c r="A56" s="177" t="s">
        <v>89</v>
      </c>
      <c r="B56" s="177"/>
      <c r="C56" s="178" t="e">
        <f>VLOOKUP($D56,'(参考)教科書一覧'!$A$50:$E$55,4,FALSE)</f>
        <v>#N/A</v>
      </c>
      <c r="D56" s="116"/>
      <c r="E56" s="117"/>
      <c r="F56" s="179" t="e">
        <f>VLOOKUP($D56,'(参考)教科書一覧'!$A$50:$E$55,5,FALSE)</f>
        <v>#N/A</v>
      </c>
      <c r="G56" s="179"/>
      <c r="H56" s="16" t="s">
        <v>35</v>
      </c>
      <c r="I56" s="62"/>
      <c r="J56" s="62"/>
      <c r="K56" s="60"/>
      <c r="L56" s="62"/>
      <c r="M56" s="60"/>
      <c r="N56" s="62"/>
      <c r="O56" s="65">
        <f t="shared" si="23"/>
        <v>0</v>
      </c>
    </row>
    <row r="57" spans="1:15" ht="18" customHeight="1" x14ac:dyDescent="0.15">
      <c r="A57" s="177"/>
      <c r="B57" s="177"/>
      <c r="C57" s="178"/>
      <c r="D57" s="118"/>
      <c r="E57" s="119"/>
      <c r="F57" s="179"/>
      <c r="G57" s="179"/>
      <c r="H57" s="16" t="s">
        <v>36</v>
      </c>
      <c r="I57" s="62"/>
      <c r="J57" s="62"/>
      <c r="K57" s="62"/>
      <c r="L57" s="62"/>
      <c r="M57" s="62"/>
      <c r="N57" s="62"/>
      <c r="O57" s="65">
        <f t="shared" si="23"/>
        <v>0</v>
      </c>
    </row>
    <row r="58" spans="1:15" ht="18" customHeight="1" x14ac:dyDescent="0.15">
      <c r="A58" s="177"/>
      <c r="B58" s="177"/>
      <c r="C58" s="178"/>
      <c r="D58" s="120"/>
      <c r="E58" s="121"/>
      <c r="F58" s="179"/>
      <c r="G58" s="179"/>
      <c r="H58" s="16" t="s">
        <v>33</v>
      </c>
      <c r="I58" s="91">
        <f t="shared" ref="I58:N58" si="27">SUM(I56:I57)</f>
        <v>0</v>
      </c>
      <c r="J58" s="91">
        <f t="shared" si="27"/>
        <v>0</v>
      </c>
      <c r="K58" s="91">
        <f t="shared" si="27"/>
        <v>0</v>
      </c>
      <c r="L58" s="91">
        <f t="shared" si="27"/>
        <v>0</v>
      </c>
      <c r="M58" s="91">
        <f t="shared" si="27"/>
        <v>0</v>
      </c>
      <c r="N58" s="91">
        <f t="shared" si="27"/>
        <v>0</v>
      </c>
      <c r="O58" s="65">
        <f t="shared" si="23"/>
        <v>0</v>
      </c>
    </row>
    <row r="59" spans="1:15" ht="18" customHeight="1" x14ac:dyDescent="0.15">
      <c r="A59" s="177" t="s">
        <v>89</v>
      </c>
      <c r="B59" s="177"/>
      <c r="C59" s="178" t="e">
        <f>VLOOKUP($D59,'(参考)教科書一覧'!$A$50:$E$55,4,FALSE)</f>
        <v>#N/A</v>
      </c>
      <c r="D59" s="116"/>
      <c r="E59" s="117"/>
      <c r="F59" s="179" t="e">
        <f>VLOOKUP($D59,'(参考)教科書一覧'!$A$50:$E$55,5,FALSE)</f>
        <v>#N/A</v>
      </c>
      <c r="G59" s="179"/>
      <c r="H59" s="16" t="s">
        <v>35</v>
      </c>
      <c r="I59" s="73"/>
      <c r="J59" s="60"/>
      <c r="K59" s="73"/>
      <c r="L59" s="62"/>
      <c r="M59" s="73"/>
      <c r="N59" s="62"/>
      <c r="O59" s="65">
        <f t="shared" ref="O59:O61" si="28">SUM(I59:N59)</f>
        <v>0</v>
      </c>
    </row>
    <row r="60" spans="1:15" ht="18" customHeight="1" x14ac:dyDescent="0.15">
      <c r="A60" s="177"/>
      <c r="B60" s="177"/>
      <c r="C60" s="178"/>
      <c r="D60" s="118"/>
      <c r="E60" s="119"/>
      <c r="F60" s="179"/>
      <c r="G60" s="179"/>
      <c r="H60" s="16" t="s">
        <v>36</v>
      </c>
      <c r="I60" s="73"/>
      <c r="J60" s="60"/>
      <c r="K60" s="73"/>
      <c r="L60" s="62"/>
      <c r="M60" s="73"/>
      <c r="N60" s="62"/>
      <c r="O60" s="65">
        <f t="shared" si="28"/>
        <v>0</v>
      </c>
    </row>
    <row r="61" spans="1:15" ht="18" customHeight="1" thickBot="1" x14ac:dyDescent="0.2">
      <c r="A61" s="177"/>
      <c r="B61" s="177"/>
      <c r="C61" s="178"/>
      <c r="D61" s="120"/>
      <c r="E61" s="121"/>
      <c r="F61" s="179"/>
      <c r="G61" s="179"/>
      <c r="H61" s="16" t="s">
        <v>33</v>
      </c>
      <c r="I61" s="73">
        <f t="shared" ref="I61:J61" si="29">SUM(I59:I60)</f>
        <v>0</v>
      </c>
      <c r="J61" s="91">
        <f t="shared" si="29"/>
        <v>0</v>
      </c>
      <c r="K61" s="73">
        <f t="shared" ref="K61:N61" si="30">SUM(K59:K60)</f>
        <v>0</v>
      </c>
      <c r="L61" s="91">
        <f t="shared" si="30"/>
        <v>0</v>
      </c>
      <c r="M61" s="73">
        <f t="shared" si="30"/>
        <v>0</v>
      </c>
      <c r="N61" s="91">
        <f t="shared" si="30"/>
        <v>0</v>
      </c>
      <c r="O61" s="65">
        <f t="shared" si="28"/>
        <v>0</v>
      </c>
    </row>
    <row r="62" spans="1:15" ht="18" customHeight="1" x14ac:dyDescent="0.15">
      <c r="A62" s="188"/>
      <c r="B62" s="188"/>
      <c r="C62" s="190"/>
      <c r="D62" s="192"/>
      <c r="E62" s="192"/>
      <c r="F62" s="180" t="s">
        <v>46</v>
      </c>
      <c r="G62" s="181"/>
      <c r="H62" s="17" t="s">
        <v>35</v>
      </c>
      <c r="I62" s="63">
        <f>SUM(I8,I14,I26,I32,I35,I41,I56,)</f>
        <v>0</v>
      </c>
      <c r="J62" s="63">
        <f>SUM(J8,J11,J14,J17,J26,J35,J38,J56,J59)</f>
        <v>0</v>
      </c>
      <c r="K62" s="63">
        <f>SUM(K8,K14,K20,K23,K26,K29,K35,K41,K47,K56)</f>
        <v>0</v>
      </c>
      <c r="L62" s="63">
        <f>SUM(L8,L11,L14,L17,L20,L26,L29,L35,L38,L56,L59)</f>
        <v>0</v>
      </c>
      <c r="M62" s="63">
        <f>SUM(M8,M14,M20,M26,M29,M35,M41,M44,M47,M50,M56)</f>
        <v>0</v>
      </c>
      <c r="N62" s="63">
        <f>SUM(N8,N11,N14,N17,N20,N26,N29,N35,N38,N50,N53,N56,N59)</f>
        <v>0</v>
      </c>
      <c r="O62" s="64">
        <f>SUM(I62:N62)</f>
        <v>0</v>
      </c>
    </row>
    <row r="63" spans="1:15" ht="18" customHeight="1" x14ac:dyDescent="0.15">
      <c r="A63" s="188"/>
      <c r="B63" s="188"/>
      <c r="C63" s="190"/>
      <c r="D63" s="192"/>
      <c r="E63" s="192"/>
      <c r="F63" s="182"/>
      <c r="G63" s="183"/>
      <c r="H63" s="18" t="s">
        <v>36</v>
      </c>
      <c r="I63" s="65">
        <f>SUM(I9,I15,I27,I33,I36,I42,I57,)</f>
        <v>0</v>
      </c>
      <c r="J63" s="65">
        <f>SUM(J9,J12,J15,J18,J27,J36,J39,J57,J60)</f>
        <v>0</v>
      </c>
      <c r="K63" s="65">
        <f>SUM(K9,K15,K21,K24,K27,K30,K36,K42,K48,K57)</f>
        <v>0</v>
      </c>
      <c r="L63" s="65">
        <f>SUM(L9,L12,L15,L18,L21,L27,L30,L36,L39,L57,L60)</f>
        <v>0</v>
      </c>
      <c r="M63" s="65">
        <f>SUM(M9,M15,M21,M27,M30,M36,M42,M48,M51,M45,M57)</f>
        <v>0</v>
      </c>
      <c r="N63" s="65">
        <f>SUM(N9,N12,N15,N18,N21,N27,N30,N36,N39,N51,N54,N57,N60)</f>
        <v>0</v>
      </c>
      <c r="O63" s="66">
        <f>SUM(I63:N63)</f>
        <v>0</v>
      </c>
    </row>
    <row r="64" spans="1:15" ht="18" customHeight="1" thickBot="1" x14ac:dyDescent="0.2">
      <c r="A64" s="189"/>
      <c r="B64" s="189"/>
      <c r="C64" s="191"/>
      <c r="D64" s="193"/>
      <c r="E64" s="193"/>
      <c r="F64" s="182"/>
      <c r="G64" s="183"/>
      <c r="H64" s="19" t="s">
        <v>33</v>
      </c>
      <c r="I64" s="67">
        <f t="shared" ref="I64:N64" si="31">SUM(I62:I63)</f>
        <v>0</v>
      </c>
      <c r="J64" s="67">
        <f t="shared" si="31"/>
        <v>0</v>
      </c>
      <c r="K64" s="67">
        <f t="shared" si="31"/>
        <v>0</v>
      </c>
      <c r="L64" s="67">
        <f t="shared" si="31"/>
        <v>0</v>
      </c>
      <c r="M64" s="67">
        <f t="shared" si="31"/>
        <v>0</v>
      </c>
      <c r="N64" s="67">
        <f t="shared" si="31"/>
        <v>0</v>
      </c>
      <c r="O64" s="68">
        <f>SUM(I64:N64)</f>
        <v>0</v>
      </c>
    </row>
    <row r="65" spans="1:15" x14ac:dyDescent="0.1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</row>
    <row r="66" spans="1:15" x14ac:dyDescent="0.15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</row>
  </sheetData>
  <sheetProtection password="CEFD" sheet="1" formatCells="0" formatColumns="0" formatRows="0"/>
  <protectedRanges>
    <protectedRange sqref="I8:N9 I14:N15 K20:N21 K23:K24 I26:N27 K29:N30 I32:I33 I35:N36 I41:I42 K41:K42 M41:M42 M44:M45 M47:M48 M50:N51 I56:N57 K47:K48 J11:J12 L11:L12 N11:N12 J17:J18 L17:L18 N17:N18 J38:J39 L38:L39 N38:N39 L59:L60 N59:N60 J59:J60 N53:N54" name="範囲3"/>
    <protectedRange sqref="D8:E61" name="範囲2"/>
    <protectedRange sqref="K2 A3:C4 D4:E4 G3:J4 M3:M4" name="範囲1"/>
  </protectedRanges>
  <mergeCells count="99">
    <mergeCell ref="K4:L4"/>
    <mergeCell ref="M4:O4"/>
    <mergeCell ref="F41:G43"/>
    <mergeCell ref="E1:J1"/>
    <mergeCell ref="M1:O1"/>
    <mergeCell ref="I2:J2"/>
    <mergeCell ref="K2:L2"/>
    <mergeCell ref="K3:L3"/>
    <mergeCell ref="M3:O3"/>
    <mergeCell ref="A3:A4"/>
    <mergeCell ref="B3:B4"/>
    <mergeCell ref="C3:C4"/>
    <mergeCell ref="D3:E3"/>
    <mergeCell ref="G3:J3"/>
    <mergeCell ref="G4:J4"/>
    <mergeCell ref="A6:B6"/>
    <mergeCell ref="C6:E6"/>
    <mergeCell ref="F6:G6"/>
    <mergeCell ref="H6:O6"/>
    <mergeCell ref="A7:B7"/>
    <mergeCell ref="D7:E7"/>
    <mergeCell ref="F7:G7"/>
    <mergeCell ref="A8:B10"/>
    <mergeCell ref="C8:C10"/>
    <mergeCell ref="D8:E10"/>
    <mergeCell ref="F8:G10"/>
    <mergeCell ref="A14:B16"/>
    <mergeCell ref="C14:C16"/>
    <mergeCell ref="D14:E16"/>
    <mergeCell ref="F14:G16"/>
    <mergeCell ref="A11:B13"/>
    <mergeCell ref="C11:C13"/>
    <mergeCell ref="D11:E13"/>
    <mergeCell ref="F11:G13"/>
    <mergeCell ref="A20:B22"/>
    <mergeCell ref="C20:C22"/>
    <mergeCell ref="D20:E22"/>
    <mergeCell ref="F20:G22"/>
    <mergeCell ref="A23:B25"/>
    <mergeCell ref="C23:C25"/>
    <mergeCell ref="D23:E25"/>
    <mergeCell ref="F23:G25"/>
    <mergeCell ref="A26:B28"/>
    <mergeCell ref="C26:C28"/>
    <mergeCell ref="D26:E28"/>
    <mergeCell ref="F26:G28"/>
    <mergeCell ref="A29:B31"/>
    <mergeCell ref="C29:C31"/>
    <mergeCell ref="D29:E31"/>
    <mergeCell ref="F29:G31"/>
    <mergeCell ref="F44:G46"/>
    <mergeCell ref="C59:C61"/>
    <mergeCell ref="A47:B49"/>
    <mergeCell ref="F59:G61"/>
    <mergeCell ref="D59:E61"/>
    <mergeCell ref="F53:G55"/>
    <mergeCell ref="A41:B43"/>
    <mergeCell ref="C41:C43"/>
    <mergeCell ref="D41:E43"/>
    <mergeCell ref="A53:B55"/>
    <mergeCell ref="C53:C55"/>
    <mergeCell ref="D53:E55"/>
    <mergeCell ref="C47:C49"/>
    <mergeCell ref="D47:E49"/>
    <mergeCell ref="A44:B46"/>
    <mergeCell ref="C44:C46"/>
    <mergeCell ref="D44:E46"/>
    <mergeCell ref="F62:G64"/>
    <mergeCell ref="F47:G49"/>
    <mergeCell ref="A66:O66"/>
    <mergeCell ref="A50:B52"/>
    <mergeCell ref="C50:C52"/>
    <mergeCell ref="D50:E52"/>
    <mergeCell ref="F50:G52"/>
    <mergeCell ref="A56:B58"/>
    <mergeCell ref="C56:C58"/>
    <mergeCell ref="D56:E58"/>
    <mergeCell ref="F56:G58"/>
    <mergeCell ref="A62:B64"/>
    <mergeCell ref="C62:C64"/>
    <mergeCell ref="D62:E64"/>
    <mergeCell ref="A59:B61"/>
    <mergeCell ref="A65:O65"/>
    <mergeCell ref="A17:B19"/>
    <mergeCell ref="C17:C19"/>
    <mergeCell ref="D17:E19"/>
    <mergeCell ref="F17:G19"/>
    <mergeCell ref="A38:B40"/>
    <mergeCell ref="C38:C40"/>
    <mergeCell ref="D38:E40"/>
    <mergeCell ref="F38:G40"/>
    <mergeCell ref="A32:B34"/>
    <mergeCell ref="C32:C34"/>
    <mergeCell ref="D32:E34"/>
    <mergeCell ref="F32:G34"/>
    <mergeCell ref="A35:B37"/>
    <mergeCell ref="C35:C37"/>
    <mergeCell ref="D35:E37"/>
    <mergeCell ref="F35:G37"/>
  </mergeCells>
  <phoneticPr fontId="2"/>
  <conditionalFormatting sqref="J8">
    <cfRule type="expression" dxfId="64" priority="62" stopIfTrue="1">
      <formula>#REF!&gt;0</formula>
    </cfRule>
  </conditionalFormatting>
  <conditionalFormatting sqref="J9">
    <cfRule type="expression" dxfId="63" priority="63" stopIfTrue="1">
      <formula>#REF!&gt;0</formula>
    </cfRule>
  </conditionalFormatting>
  <conditionalFormatting sqref="J10">
    <cfRule type="expression" dxfId="62" priority="64" stopIfTrue="1">
      <formula>#REF!&gt;0</formula>
    </cfRule>
  </conditionalFormatting>
  <conditionalFormatting sqref="L8">
    <cfRule type="expression" dxfId="61" priority="65" stopIfTrue="1">
      <formula>#REF!&gt;0</formula>
    </cfRule>
  </conditionalFormatting>
  <conditionalFormatting sqref="L9">
    <cfRule type="expression" dxfId="60" priority="66" stopIfTrue="1">
      <formula>#REF!&gt;0</formula>
    </cfRule>
  </conditionalFormatting>
  <conditionalFormatting sqref="L10">
    <cfRule type="expression" dxfId="59" priority="67" stopIfTrue="1">
      <formula>#REF!&gt;0</formula>
    </cfRule>
  </conditionalFormatting>
  <conditionalFormatting sqref="N8">
    <cfRule type="expression" dxfId="58" priority="68" stopIfTrue="1">
      <formula>#REF!&gt;0</formula>
    </cfRule>
  </conditionalFormatting>
  <conditionalFormatting sqref="N9">
    <cfRule type="expression" dxfId="57" priority="69" stopIfTrue="1">
      <formula>#REF!&gt;0</formula>
    </cfRule>
  </conditionalFormatting>
  <conditionalFormatting sqref="N10">
    <cfRule type="expression" dxfId="56" priority="70" stopIfTrue="1">
      <formula>#REF!&gt;0</formula>
    </cfRule>
  </conditionalFormatting>
  <conditionalFormatting sqref="J14">
    <cfRule type="expression" dxfId="55" priority="53" stopIfTrue="1">
      <formula>#REF!&gt;0</formula>
    </cfRule>
  </conditionalFormatting>
  <conditionalFormatting sqref="J15">
    <cfRule type="expression" dxfId="54" priority="54" stopIfTrue="1">
      <formula>#REF!&gt;0</formula>
    </cfRule>
  </conditionalFormatting>
  <conditionalFormatting sqref="J16">
    <cfRule type="expression" dxfId="53" priority="55" stopIfTrue="1">
      <formula>#REF!&gt;0</formula>
    </cfRule>
  </conditionalFormatting>
  <conditionalFormatting sqref="L14">
    <cfRule type="expression" dxfId="52" priority="56" stopIfTrue="1">
      <formula>#REF!&gt;0</formula>
    </cfRule>
  </conditionalFormatting>
  <conditionalFormatting sqref="L15">
    <cfRule type="expression" dxfId="51" priority="57" stopIfTrue="1">
      <formula>#REF!&gt;0</formula>
    </cfRule>
  </conditionalFormatting>
  <conditionalFormatting sqref="L16">
    <cfRule type="expression" dxfId="50" priority="58" stopIfTrue="1">
      <formula>#REF!&gt;0</formula>
    </cfRule>
  </conditionalFormatting>
  <conditionalFormatting sqref="N14">
    <cfRule type="expression" dxfId="49" priority="59" stopIfTrue="1">
      <formula>#REF!&gt;0</formula>
    </cfRule>
  </conditionalFormatting>
  <conditionalFormatting sqref="N15">
    <cfRule type="expression" dxfId="48" priority="60" stopIfTrue="1">
      <formula>#REF!&gt;0</formula>
    </cfRule>
  </conditionalFormatting>
  <conditionalFormatting sqref="N16">
    <cfRule type="expression" dxfId="47" priority="61" stopIfTrue="1">
      <formula>#REF!&gt;0</formula>
    </cfRule>
  </conditionalFormatting>
  <conditionalFormatting sqref="J35">
    <cfRule type="expression" dxfId="46" priority="44" stopIfTrue="1">
      <formula>#REF!&gt;0</formula>
    </cfRule>
  </conditionalFormatting>
  <conditionalFormatting sqref="J36">
    <cfRule type="expression" dxfId="45" priority="45" stopIfTrue="1">
      <formula>#REF!&gt;0</formula>
    </cfRule>
  </conditionalFormatting>
  <conditionalFormatting sqref="J37">
    <cfRule type="expression" dxfId="44" priority="46" stopIfTrue="1">
      <formula>#REF!&gt;0</formula>
    </cfRule>
  </conditionalFormatting>
  <conditionalFormatting sqref="L35">
    <cfRule type="expression" dxfId="43" priority="47" stopIfTrue="1">
      <formula>#REF!&gt;0</formula>
    </cfRule>
  </conditionalFormatting>
  <conditionalFormatting sqref="L36">
    <cfRule type="expression" dxfId="42" priority="48" stopIfTrue="1">
      <formula>#REF!&gt;0</formula>
    </cfRule>
  </conditionalFormatting>
  <conditionalFormatting sqref="L37">
    <cfRule type="expression" dxfId="41" priority="49" stopIfTrue="1">
      <formula>#REF!&gt;0</formula>
    </cfRule>
  </conditionalFormatting>
  <conditionalFormatting sqref="N35">
    <cfRule type="expression" dxfId="40" priority="50" stopIfTrue="1">
      <formula>#REF!&gt;0</formula>
    </cfRule>
  </conditionalFormatting>
  <conditionalFormatting sqref="N36">
    <cfRule type="expression" dxfId="39" priority="51" stopIfTrue="1">
      <formula>#REF!&gt;0</formula>
    </cfRule>
  </conditionalFormatting>
  <conditionalFormatting sqref="N37">
    <cfRule type="expression" dxfId="38" priority="52" stopIfTrue="1">
      <formula>#REF!&gt;0</formula>
    </cfRule>
  </conditionalFormatting>
  <conditionalFormatting sqref="J11">
    <cfRule type="expression" dxfId="37" priority="15" stopIfTrue="1">
      <formula>$J$8&gt;0</formula>
    </cfRule>
  </conditionalFormatting>
  <conditionalFormatting sqref="J12">
    <cfRule type="expression" dxfId="36" priority="36" stopIfTrue="1">
      <formula>$J$9&gt;0</formula>
    </cfRule>
  </conditionalFormatting>
  <conditionalFormatting sqref="L11">
    <cfRule type="expression" dxfId="35" priority="38" stopIfTrue="1">
      <formula>$L$8&gt;0</formula>
    </cfRule>
  </conditionalFormatting>
  <conditionalFormatting sqref="L12">
    <cfRule type="expression" dxfId="34" priority="39" stopIfTrue="1">
      <formula>$L$9&gt;0</formula>
    </cfRule>
  </conditionalFormatting>
  <conditionalFormatting sqref="L13">
    <cfRule type="expression" dxfId="33" priority="40" stopIfTrue="1">
      <formula>$L$10&gt;0</formula>
    </cfRule>
  </conditionalFormatting>
  <conditionalFormatting sqref="N11">
    <cfRule type="expression" dxfId="32" priority="41" stopIfTrue="1">
      <formula>$N$8&gt;0</formula>
    </cfRule>
  </conditionalFormatting>
  <conditionalFormatting sqref="N12">
    <cfRule type="expression" dxfId="31" priority="42" stopIfTrue="1">
      <formula>$N$9&gt;0</formula>
    </cfRule>
  </conditionalFormatting>
  <conditionalFormatting sqref="N13">
    <cfRule type="expression" dxfId="30" priority="43" stopIfTrue="1">
      <formula>$N$10&gt;0</formula>
    </cfRule>
  </conditionalFormatting>
  <conditionalFormatting sqref="J17">
    <cfRule type="expression" dxfId="29" priority="26" stopIfTrue="1">
      <formula>$J$14&gt;0</formula>
    </cfRule>
  </conditionalFormatting>
  <conditionalFormatting sqref="J18">
    <cfRule type="expression" dxfId="28" priority="27" stopIfTrue="1">
      <formula>$J$15&gt;0</formula>
    </cfRule>
  </conditionalFormatting>
  <conditionalFormatting sqref="J19">
    <cfRule type="expression" dxfId="27" priority="28" stopIfTrue="1">
      <formula>$J$16&gt;0</formula>
    </cfRule>
  </conditionalFormatting>
  <conditionalFormatting sqref="L17">
    <cfRule type="expression" dxfId="26" priority="29" stopIfTrue="1">
      <formula>$L$14&gt;0</formula>
    </cfRule>
  </conditionalFormatting>
  <conditionalFormatting sqref="L18">
    <cfRule type="expression" dxfId="25" priority="30" stopIfTrue="1">
      <formula>$L$15&gt;0</formula>
    </cfRule>
  </conditionalFormatting>
  <conditionalFormatting sqref="L19">
    <cfRule type="expression" dxfId="24" priority="31" stopIfTrue="1">
      <formula>$L$16&gt;0</formula>
    </cfRule>
  </conditionalFormatting>
  <conditionalFormatting sqref="N17">
    <cfRule type="expression" dxfId="23" priority="32" stopIfTrue="1">
      <formula>$N$14&gt;0</formula>
    </cfRule>
  </conditionalFormatting>
  <conditionalFormatting sqref="N18">
    <cfRule type="expression" dxfId="22" priority="33" stopIfTrue="1">
      <formula>$N$15&gt;0</formula>
    </cfRule>
  </conditionalFormatting>
  <conditionalFormatting sqref="N19">
    <cfRule type="expression" dxfId="21" priority="34" stopIfTrue="1">
      <formula>$N$16&gt;0</formula>
    </cfRule>
  </conditionalFormatting>
  <conditionalFormatting sqref="J38">
    <cfRule type="expression" dxfId="20" priority="17" stopIfTrue="1">
      <formula>$J$35&gt;0</formula>
    </cfRule>
  </conditionalFormatting>
  <conditionalFormatting sqref="J39">
    <cfRule type="expression" dxfId="19" priority="18" stopIfTrue="1">
      <formula>$J$36&gt;0</formula>
    </cfRule>
  </conditionalFormatting>
  <conditionalFormatting sqref="J40">
    <cfRule type="expression" dxfId="18" priority="19" stopIfTrue="1">
      <formula>$J$37&gt;0</formula>
    </cfRule>
  </conditionalFormatting>
  <conditionalFormatting sqref="L38">
    <cfRule type="expression" dxfId="17" priority="20" stopIfTrue="1">
      <formula>$L$35&gt;0</formula>
    </cfRule>
  </conditionalFormatting>
  <conditionalFormatting sqref="L39">
    <cfRule type="expression" dxfId="16" priority="21" stopIfTrue="1">
      <formula>$L$36&gt;0</formula>
    </cfRule>
  </conditionalFormatting>
  <conditionalFormatting sqref="L40">
    <cfRule type="expression" dxfId="15" priority="22" stopIfTrue="1">
      <formula>$L$37&gt;0</formula>
    </cfRule>
  </conditionalFormatting>
  <conditionalFormatting sqref="N38">
    <cfRule type="expression" dxfId="14" priority="23" stopIfTrue="1">
      <formula>$N$35&gt;0</formula>
    </cfRule>
  </conditionalFormatting>
  <conditionalFormatting sqref="N39">
    <cfRule type="expression" dxfId="13" priority="24" stopIfTrue="1">
      <formula>$N$36&gt;0</formula>
    </cfRule>
  </conditionalFormatting>
  <conditionalFormatting sqref="N40">
    <cfRule type="expression" dxfId="12" priority="25" stopIfTrue="1">
      <formula>$N$37&gt;0</formula>
    </cfRule>
  </conditionalFormatting>
  <conditionalFormatting sqref="J13">
    <cfRule type="expression" dxfId="11" priority="14">
      <formula>$J$10&gt;0</formula>
    </cfRule>
  </conditionalFormatting>
  <conditionalFormatting sqref="J59">
    <cfRule type="expression" dxfId="10" priority="10" stopIfTrue="1">
      <formula>$J$56&gt;0</formula>
    </cfRule>
  </conditionalFormatting>
  <conditionalFormatting sqref="J60">
    <cfRule type="expression" dxfId="9" priority="11" stopIfTrue="1">
      <formula>$J$57&gt;0</formula>
    </cfRule>
  </conditionalFormatting>
  <conditionalFormatting sqref="J61">
    <cfRule type="expression" dxfId="8" priority="12" stopIfTrue="1">
      <formula>$J$58&gt;0</formula>
    </cfRule>
  </conditionalFormatting>
  <conditionalFormatting sqref="L59">
    <cfRule type="expression" dxfId="7" priority="9">
      <formula>$L$56&gt;0</formula>
    </cfRule>
  </conditionalFormatting>
  <conditionalFormatting sqref="L60">
    <cfRule type="expression" dxfId="6" priority="8">
      <formula>$L$57&gt;0</formula>
    </cfRule>
  </conditionalFormatting>
  <conditionalFormatting sqref="L61">
    <cfRule type="expression" dxfId="5" priority="7">
      <formula>$L$58&gt;0</formula>
    </cfRule>
  </conditionalFormatting>
  <conditionalFormatting sqref="N59">
    <cfRule type="expression" dxfId="4" priority="6">
      <formula>$N$56&gt;0</formula>
    </cfRule>
  </conditionalFormatting>
  <conditionalFormatting sqref="N60">
    <cfRule type="expression" dxfId="3" priority="5">
      <formula>$N$57&gt;0</formula>
    </cfRule>
  </conditionalFormatting>
  <conditionalFormatting sqref="N61">
    <cfRule type="expression" dxfId="2" priority="4">
      <formula>$N$58&gt;0</formula>
    </cfRule>
  </conditionalFormatting>
  <conditionalFormatting sqref="N54">
    <cfRule type="expression" dxfId="1" priority="2" stopIfTrue="1">
      <formula>$N$51&gt;0</formula>
    </cfRule>
  </conditionalFormatting>
  <conditionalFormatting sqref="N53">
    <cfRule type="expression" dxfId="0" priority="1" stopIfTrue="1">
      <formula>$N$50&gt;0</formula>
    </cfRule>
  </conditionalFormatting>
  <dataValidations count="12">
    <dataValidation type="list" allowBlank="1" showInputMessage="1" showErrorMessage="1" error="プルダウンから選択してください" sqref="D56:E61">
      <formula1>"東書,教出,光村,日文,光文,学研"</formula1>
    </dataValidation>
    <dataValidation type="list" allowBlank="1" showInputMessage="1" showErrorMessage="1" error="プルダウンから選択してください" sqref="D50:E55">
      <formula1>"東書,開隆堂,三省堂,教出,光村,啓林館"</formula1>
    </dataValidation>
    <dataValidation type="list" allowBlank="1" showInputMessage="1" showErrorMessage="1" error="プルダウンから選択してください" sqref="D47:E49">
      <formula1>"東書,大日本,大修館,文教社,光文,学研"</formula1>
    </dataValidation>
    <dataValidation type="list" allowBlank="1" showInputMessage="1" showErrorMessage="1" error="プルダウンから選択してください" sqref="D44:E46">
      <formula1>"東書,開隆堂"</formula1>
    </dataValidation>
    <dataValidation type="list" allowBlank="1" showInputMessage="1" showErrorMessage="1" error="プルダウンから選択してください" sqref="D41:E43">
      <formula1>"開隆堂,日文"</formula1>
    </dataValidation>
    <dataValidation type="list" allowBlank="1" showInputMessage="1" showErrorMessage="1" error="プルダウンから選択してください" sqref="D35:E40">
      <formula1>"教出,教芸"</formula1>
    </dataValidation>
    <dataValidation type="list" allowBlank="1" showInputMessage="1" showErrorMessage="1" error="プルダウンから選択してください" sqref="D32:E34">
      <formula1>"東書,大日本,学図,教出,信教,光村,啓林館"</formula1>
    </dataValidation>
    <dataValidation type="list" allowBlank="1" showInputMessage="1" showErrorMessage="1" error="プルダウンから選択してください" sqref="D29:E31">
      <formula1>"東書,大日本,学図,教出,信教,啓林館"</formula1>
    </dataValidation>
    <dataValidation type="list" allowBlank="1" showInputMessage="1" showErrorMessage="1" error="プルダウンから選択してください" sqref="D26:E28">
      <formula1>"東書,大日本,学図,教出,啓林館,日文"</formula1>
    </dataValidation>
    <dataValidation type="list" allowBlank="1" showInputMessage="1" showErrorMessage="1" error="プルダウンから選択してください" sqref="D23:E25">
      <formula1>"東書,帝国"</formula1>
    </dataValidation>
    <dataValidation type="list" allowBlank="1" showInputMessage="1" showErrorMessage="1" error="プルダウンから選択してください" sqref="D20:E22">
      <formula1>"東書,教出,日文"</formula1>
    </dataValidation>
    <dataValidation type="list" allowBlank="1" showInputMessage="1" showErrorMessage="1" error="プルダウンから選択してください" sqref="D8:E19">
      <formula1>"東書,教出,光村"</formula1>
    </dataValidation>
  </dataValidations>
  <pageMargins left="0.82677165354330717" right="0.23622047244094491" top="0.74803149606299213" bottom="0.74803149606299213" header="0.31496062992125984" footer="0.31496062992125984"/>
  <pageSetup paperSize="9" scale="92" fitToHeight="0" orientation="portrait" errors="blank" horizontalDpi="300" verticalDpi="300" r:id="rId1"/>
  <headerFooter alignWithMargins="0"/>
  <rowBreaks count="1" manualBreakCount="1">
    <brk id="4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55"/>
  <sheetViews>
    <sheetView view="pageBreakPreview" zoomScale="115" zoomScaleNormal="100" zoomScaleSheetLayoutView="115" workbookViewId="0">
      <pane ySplit="1" topLeftCell="A2" activePane="bottomLeft" state="frozen"/>
      <selection activeCell="E13" sqref="E13:F15"/>
      <selection pane="bottomLeft" activeCell="E13" sqref="E13:F15"/>
    </sheetView>
  </sheetViews>
  <sheetFormatPr defaultRowHeight="13.5" x14ac:dyDescent="0.15"/>
  <cols>
    <col min="3" max="3" width="11.25" customWidth="1"/>
    <col min="4" max="4" width="8.625" customWidth="1"/>
    <col min="5" max="5" width="37" customWidth="1"/>
  </cols>
  <sheetData>
    <row r="1" spans="1:5" x14ac:dyDescent="0.15">
      <c r="A1" s="89" t="s">
        <v>51</v>
      </c>
      <c r="B1" s="89" t="s">
        <v>48</v>
      </c>
      <c r="C1" s="89" t="s">
        <v>49</v>
      </c>
      <c r="D1" s="89" t="s">
        <v>50</v>
      </c>
      <c r="E1" s="90" t="s">
        <v>52</v>
      </c>
    </row>
    <row r="2" spans="1:5" x14ac:dyDescent="0.15">
      <c r="A2" s="4" t="s">
        <v>53</v>
      </c>
      <c r="B2" s="27" t="s">
        <v>153</v>
      </c>
      <c r="C2" s="218" t="s">
        <v>34</v>
      </c>
      <c r="D2" s="1" t="s">
        <v>106</v>
      </c>
      <c r="E2" s="29" t="s">
        <v>175</v>
      </c>
    </row>
    <row r="3" spans="1:5" x14ac:dyDescent="0.15">
      <c r="A3" s="3" t="s">
        <v>56</v>
      </c>
      <c r="B3" s="27" t="s">
        <v>153</v>
      </c>
      <c r="C3" s="219"/>
      <c r="D3" s="1" t="s">
        <v>111</v>
      </c>
      <c r="E3" s="2" t="s">
        <v>63</v>
      </c>
    </row>
    <row r="4" spans="1:5" x14ac:dyDescent="0.15">
      <c r="A4" s="3" t="s">
        <v>61</v>
      </c>
      <c r="B4" s="27" t="s">
        <v>153</v>
      </c>
      <c r="C4" s="220"/>
      <c r="D4" s="1" t="s">
        <v>114</v>
      </c>
      <c r="E4" s="2" t="s">
        <v>34</v>
      </c>
    </row>
    <row r="5" spans="1:5" x14ac:dyDescent="0.15">
      <c r="A5" s="3" t="s">
        <v>55</v>
      </c>
      <c r="B5" s="27" t="s">
        <v>153</v>
      </c>
      <c r="C5" s="218" t="s">
        <v>64</v>
      </c>
      <c r="D5" s="1" t="s">
        <v>106</v>
      </c>
      <c r="E5" s="29" t="s">
        <v>154</v>
      </c>
    </row>
    <row r="6" spans="1:5" x14ac:dyDescent="0.15">
      <c r="A6" s="3" t="s">
        <v>54</v>
      </c>
      <c r="B6" s="27" t="s">
        <v>153</v>
      </c>
      <c r="C6" s="219"/>
      <c r="D6" s="1" t="s">
        <v>111</v>
      </c>
      <c r="E6" s="2" t="s">
        <v>65</v>
      </c>
    </row>
    <row r="7" spans="1:5" x14ac:dyDescent="0.15">
      <c r="A7" s="3" t="s">
        <v>61</v>
      </c>
      <c r="B7" s="27" t="s">
        <v>153</v>
      </c>
      <c r="C7" s="219"/>
      <c r="D7" s="1" t="s">
        <v>114</v>
      </c>
      <c r="E7" s="2" t="s">
        <v>64</v>
      </c>
    </row>
    <row r="8" spans="1:5" x14ac:dyDescent="0.15">
      <c r="A8" s="3" t="s">
        <v>55</v>
      </c>
      <c r="B8" s="27" t="s">
        <v>153</v>
      </c>
      <c r="C8" s="218" t="s">
        <v>38</v>
      </c>
      <c r="D8" s="1" t="s">
        <v>106</v>
      </c>
      <c r="E8" s="29" t="s">
        <v>155</v>
      </c>
    </row>
    <row r="9" spans="1:5" x14ac:dyDescent="0.15">
      <c r="A9" s="3" t="s">
        <v>54</v>
      </c>
      <c r="B9" s="27" t="s">
        <v>153</v>
      </c>
      <c r="C9" s="219"/>
      <c r="D9" s="1" t="s">
        <v>111</v>
      </c>
      <c r="E9" s="2" t="s">
        <v>67</v>
      </c>
    </row>
    <row r="10" spans="1:5" x14ac:dyDescent="0.15">
      <c r="A10" s="28" t="s">
        <v>68</v>
      </c>
      <c r="B10" s="27" t="s">
        <v>153</v>
      </c>
      <c r="C10" s="220"/>
      <c r="D10" s="1" t="s">
        <v>117</v>
      </c>
      <c r="E10" s="2" t="s">
        <v>67</v>
      </c>
    </row>
    <row r="11" spans="1:5" x14ac:dyDescent="0.15">
      <c r="A11" s="3" t="s">
        <v>55</v>
      </c>
      <c r="B11" s="27" t="s">
        <v>153</v>
      </c>
      <c r="C11" s="218" t="s">
        <v>39</v>
      </c>
      <c r="D11" s="1" t="s">
        <v>106</v>
      </c>
      <c r="E11" s="29" t="s">
        <v>156</v>
      </c>
    </row>
    <row r="12" spans="1:5" x14ac:dyDescent="0.15">
      <c r="A12" s="3" t="s">
        <v>58</v>
      </c>
      <c r="B12" s="27" t="s">
        <v>153</v>
      </c>
      <c r="C12" s="220"/>
      <c r="D12" s="1" t="s">
        <v>115</v>
      </c>
      <c r="E12" s="29" t="s">
        <v>157</v>
      </c>
    </row>
    <row r="13" spans="1:5" x14ac:dyDescent="0.15">
      <c r="A13" s="3" t="s">
        <v>55</v>
      </c>
      <c r="B13" s="27" t="s">
        <v>153</v>
      </c>
      <c r="C13" s="218" t="s">
        <v>40</v>
      </c>
      <c r="D13" s="1" t="s">
        <v>106</v>
      </c>
      <c r="E13" s="29" t="s">
        <v>158</v>
      </c>
    </row>
    <row r="14" spans="1:5" x14ac:dyDescent="0.15">
      <c r="A14" s="3" t="s">
        <v>69</v>
      </c>
      <c r="B14" s="27" t="s">
        <v>153</v>
      </c>
      <c r="C14" s="219"/>
      <c r="D14" s="1" t="s">
        <v>107</v>
      </c>
      <c r="E14" s="29" t="s">
        <v>170</v>
      </c>
    </row>
    <row r="15" spans="1:5" x14ac:dyDescent="0.15">
      <c r="A15" s="3" t="s">
        <v>62</v>
      </c>
      <c r="B15" s="27" t="s">
        <v>153</v>
      </c>
      <c r="C15" s="219"/>
      <c r="D15" s="1" t="s">
        <v>109</v>
      </c>
      <c r="E15" s="2" t="s">
        <v>70</v>
      </c>
    </row>
    <row r="16" spans="1:5" x14ac:dyDescent="0.15">
      <c r="A16" s="3" t="s">
        <v>54</v>
      </c>
      <c r="B16" s="27" t="s">
        <v>153</v>
      </c>
      <c r="C16" s="219"/>
      <c r="D16" s="1" t="s">
        <v>111</v>
      </c>
      <c r="E16" s="2" t="s">
        <v>71</v>
      </c>
    </row>
    <row r="17" spans="1:5" x14ac:dyDescent="0.15">
      <c r="A17" s="3" t="s">
        <v>59</v>
      </c>
      <c r="B17" s="27" t="s">
        <v>153</v>
      </c>
      <c r="C17" s="219"/>
      <c r="D17" s="1" t="s">
        <v>116</v>
      </c>
      <c r="E17" s="2" t="s">
        <v>72</v>
      </c>
    </row>
    <row r="18" spans="1:5" x14ac:dyDescent="0.15">
      <c r="A18" s="3" t="s">
        <v>68</v>
      </c>
      <c r="B18" s="27" t="s">
        <v>153</v>
      </c>
      <c r="C18" s="220"/>
      <c r="D18" s="1" t="s">
        <v>117</v>
      </c>
      <c r="E18" s="2" t="s">
        <v>71</v>
      </c>
    </row>
    <row r="19" spans="1:5" x14ac:dyDescent="0.15">
      <c r="A19" s="3" t="s">
        <v>55</v>
      </c>
      <c r="B19" s="27" t="s">
        <v>153</v>
      </c>
      <c r="C19" s="218" t="s">
        <v>41</v>
      </c>
      <c r="D19" s="1" t="s">
        <v>106</v>
      </c>
      <c r="E19" s="29" t="s">
        <v>159</v>
      </c>
    </row>
    <row r="20" spans="1:5" x14ac:dyDescent="0.15">
      <c r="A20" s="3" t="s">
        <v>69</v>
      </c>
      <c r="B20" s="27" t="s">
        <v>153</v>
      </c>
      <c r="C20" s="219"/>
      <c r="D20" s="1" t="s">
        <v>107</v>
      </c>
      <c r="E20" s="29" t="s">
        <v>171</v>
      </c>
    </row>
    <row r="21" spans="1:5" x14ac:dyDescent="0.15">
      <c r="A21" s="3" t="s">
        <v>62</v>
      </c>
      <c r="B21" s="27" t="s">
        <v>153</v>
      </c>
      <c r="C21" s="219"/>
      <c r="D21" s="1" t="s">
        <v>109</v>
      </c>
      <c r="E21" s="29" t="s">
        <v>95</v>
      </c>
    </row>
    <row r="22" spans="1:5" x14ac:dyDescent="0.15">
      <c r="A22" s="3" t="s">
        <v>54</v>
      </c>
      <c r="B22" s="27" t="s">
        <v>153</v>
      </c>
      <c r="C22" s="219"/>
      <c r="D22" s="1" t="s">
        <v>111</v>
      </c>
      <c r="E22" s="29" t="s">
        <v>87</v>
      </c>
    </row>
    <row r="23" spans="1:5" x14ac:dyDescent="0.15">
      <c r="A23" s="3" t="s">
        <v>73</v>
      </c>
      <c r="B23" s="27" t="s">
        <v>153</v>
      </c>
      <c r="C23" s="219"/>
      <c r="D23" s="1" t="s">
        <v>112</v>
      </c>
      <c r="E23" s="29" t="s">
        <v>88</v>
      </c>
    </row>
    <row r="24" spans="1:5" x14ac:dyDescent="0.15">
      <c r="A24" s="3" t="s">
        <v>59</v>
      </c>
      <c r="B24" s="27" t="s">
        <v>153</v>
      </c>
      <c r="C24" s="220"/>
      <c r="D24" s="1" t="s">
        <v>116</v>
      </c>
      <c r="E24" s="2" t="s">
        <v>74</v>
      </c>
    </row>
    <row r="25" spans="1:5" x14ac:dyDescent="0.15">
      <c r="A25" s="3" t="s">
        <v>55</v>
      </c>
      <c r="B25" s="27" t="s">
        <v>153</v>
      </c>
      <c r="C25" s="218" t="s">
        <v>42</v>
      </c>
      <c r="D25" s="1" t="s">
        <v>106</v>
      </c>
      <c r="E25" s="29" t="s">
        <v>160</v>
      </c>
    </row>
    <row r="26" spans="1:5" x14ac:dyDescent="0.15">
      <c r="A26" s="3" t="s">
        <v>69</v>
      </c>
      <c r="B26" s="27" t="s">
        <v>153</v>
      </c>
      <c r="C26" s="219"/>
      <c r="D26" s="1" t="s">
        <v>107</v>
      </c>
      <c r="E26" s="29" t="s">
        <v>172</v>
      </c>
    </row>
    <row r="27" spans="1:5" x14ac:dyDescent="0.15">
      <c r="A27" s="3" t="s">
        <v>62</v>
      </c>
      <c r="B27" s="27" t="s">
        <v>153</v>
      </c>
      <c r="C27" s="219"/>
      <c r="D27" s="1" t="s">
        <v>109</v>
      </c>
      <c r="E27" s="2" t="s">
        <v>75</v>
      </c>
    </row>
    <row r="28" spans="1:5" x14ac:dyDescent="0.15">
      <c r="A28" s="3" t="s">
        <v>54</v>
      </c>
      <c r="B28" s="27" t="s">
        <v>153</v>
      </c>
      <c r="C28" s="219"/>
      <c r="D28" s="1" t="s">
        <v>111</v>
      </c>
      <c r="E28" s="2" t="s">
        <v>0</v>
      </c>
    </row>
    <row r="29" spans="1:5" x14ac:dyDescent="0.15">
      <c r="A29" s="3" t="s">
        <v>73</v>
      </c>
      <c r="B29" s="27" t="s">
        <v>153</v>
      </c>
      <c r="C29" s="219"/>
      <c r="D29" s="1" t="s">
        <v>112</v>
      </c>
      <c r="E29" s="2" t="s">
        <v>0</v>
      </c>
    </row>
    <row r="30" spans="1:5" x14ac:dyDescent="0.15">
      <c r="A30" s="3" t="s">
        <v>61</v>
      </c>
      <c r="B30" s="27" t="s">
        <v>153</v>
      </c>
      <c r="C30" s="219"/>
      <c r="D30" s="1" t="s">
        <v>114</v>
      </c>
      <c r="E30" s="2" t="s">
        <v>0</v>
      </c>
    </row>
    <row r="31" spans="1:5" x14ac:dyDescent="0.15">
      <c r="A31" s="3" t="s">
        <v>59</v>
      </c>
      <c r="B31" s="27" t="s">
        <v>153</v>
      </c>
      <c r="C31" s="219"/>
      <c r="D31" s="1" t="s">
        <v>116</v>
      </c>
      <c r="E31" s="29" t="s">
        <v>0</v>
      </c>
    </row>
    <row r="32" spans="1:5" x14ac:dyDescent="0.15">
      <c r="A32" s="3" t="s">
        <v>1</v>
      </c>
      <c r="B32" s="27" t="s">
        <v>153</v>
      </c>
      <c r="C32" s="218" t="s">
        <v>43</v>
      </c>
      <c r="D32" s="1" t="s">
        <v>111</v>
      </c>
      <c r="E32" s="2" t="s">
        <v>2</v>
      </c>
    </row>
    <row r="33" spans="1:5" x14ac:dyDescent="0.15">
      <c r="A33" s="3" t="s">
        <v>60</v>
      </c>
      <c r="B33" s="27" t="s">
        <v>153</v>
      </c>
      <c r="C33" s="220"/>
      <c r="D33" s="1" t="s">
        <v>113</v>
      </c>
      <c r="E33" s="2" t="s">
        <v>3</v>
      </c>
    </row>
    <row r="34" spans="1:5" x14ac:dyDescent="0.15">
      <c r="A34" s="28" t="s">
        <v>5</v>
      </c>
      <c r="B34" s="27" t="s">
        <v>153</v>
      </c>
      <c r="C34" s="218" t="s">
        <v>4</v>
      </c>
      <c r="D34" s="1" t="s">
        <v>108</v>
      </c>
      <c r="E34" s="2" t="s">
        <v>6</v>
      </c>
    </row>
    <row r="35" spans="1:5" x14ac:dyDescent="0.15">
      <c r="A35" s="3" t="s">
        <v>66</v>
      </c>
      <c r="B35" s="27" t="s">
        <v>153</v>
      </c>
      <c r="C35" s="220"/>
      <c r="D35" s="1" t="s">
        <v>117</v>
      </c>
      <c r="E35" s="2" t="s">
        <v>6</v>
      </c>
    </row>
    <row r="36" spans="1:5" x14ac:dyDescent="0.15">
      <c r="A36" s="3" t="s">
        <v>57</v>
      </c>
      <c r="B36" s="27" t="s">
        <v>153</v>
      </c>
      <c r="C36" s="218" t="s">
        <v>44</v>
      </c>
      <c r="D36" s="1" t="s">
        <v>106</v>
      </c>
      <c r="E36" s="29" t="s">
        <v>161</v>
      </c>
    </row>
    <row r="37" spans="1:5" x14ac:dyDescent="0.15">
      <c r="A37" s="3" t="s">
        <v>5</v>
      </c>
      <c r="B37" s="27" t="s">
        <v>153</v>
      </c>
      <c r="C37" s="220"/>
      <c r="D37" s="1" t="s">
        <v>108</v>
      </c>
      <c r="E37" s="29" t="s">
        <v>147</v>
      </c>
    </row>
    <row r="38" spans="1:5" x14ac:dyDescent="0.15">
      <c r="A38" s="3" t="s">
        <v>55</v>
      </c>
      <c r="B38" s="27" t="s">
        <v>153</v>
      </c>
      <c r="C38" s="218" t="s">
        <v>45</v>
      </c>
      <c r="D38" s="1" t="s">
        <v>106</v>
      </c>
      <c r="E38" s="29" t="s">
        <v>162</v>
      </c>
    </row>
    <row r="39" spans="1:5" x14ac:dyDescent="0.15">
      <c r="A39" s="3" t="s">
        <v>69</v>
      </c>
      <c r="B39" s="27" t="s">
        <v>153</v>
      </c>
      <c r="C39" s="219"/>
      <c r="D39" s="1" t="s">
        <v>107</v>
      </c>
      <c r="E39" s="29" t="s">
        <v>173</v>
      </c>
    </row>
    <row r="40" spans="1:5" x14ac:dyDescent="0.15">
      <c r="A40" s="28" t="s">
        <v>163</v>
      </c>
      <c r="B40" s="27" t="s">
        <v>153</v>
      </c>
      <c r="C40" s="219"/>
      <c r="D40" s="93" t="s">
        <v>164</v>
      </c>
      <c r="E40" s="29" t="s">
        <v>165</v>
      </c>
    </row>
    <row r="41" spans="1:5" x14ac:dyDescent="0.15">
      <c r="A41" s="3" t="s">
        <v>7</v>
      </c>
      <c r="B41" s="27" t="s">
        <v>153</v>
      </c>
      <c r="C41" s="219"/>
      <c r="D41" s="1" t="s">
        <v>118</v>
      </c>
      <c r="E41" s="29" t="s">
        <v>166</v>
      </c>
    </row>
    <row r="42" spans="1:5" x14ac:dyDescent="0.15">
      <c r="A42" s="3" t="s">
        <v>8</v>
      </c>
      <c r="B42" s="27" t="s">
        <v>153</v>
      </c>
      <c r="C42" s="219"/>
      <c r="D42" s="1" t="s">
        <v>119</v>
      </c>
      <c r="E42" s="29" t="s">
        <v>96</v>
      </c>
    </row>
    <row r="43" spans="1:5" x14ac:dyDescent="0.15">
      <c r="A43" s="3" t="s">
        <v>9</v>
      </c>
      <c r="B43" s="27" t="s">
        <v>153</v>
      </c>
      <c r="C43" s="220"/>
      <c r="D43" s="1" t="s">
        <v>120</v>
      </c>
      <c r="E43" s="29" t="s">
        <v>167</v>
      </c>
    </row>
    <row r="44" spans="1:5" x14ac:dyDescent="0.15">
      <c r="A44" s="3" t="s">
        <v>57</v>
      </c>
      <c r="B44" s="27" t="s">
        <v>153</v>
      </c>
      <c r="C44" s="221" t="s">
        <v>97</v>
      </c>
      <c r="D44" s="1" t="s">
        <v>106</v>
      </c>
      <c r="E44" s="29" t="s">
        <v>100</v>
      </c>
    </row>
    <row r="45" spans="1:5" x14ac:dyDescent="0.15">
      <c r="A45" s="3" t="s">
        <v>5</v>
      </c>
      <c r="B45" s="27" t="s">
        <v>153</v>
      </c>
      <c r="C45" s="222"/>
      <c r="D45" s="1" t="s">
        <v>108</v>
      </c>
      <c r="E45" s="29" t="s">
        <v>101</v>
      </c>
    </row>
    <row r="46" spans="1:5" x14ac:dyDescent="0.15">
      <c r="A46" s="28" t="s">
        <v>98</v>
      </c>
      <c r="B46" s="27" t="s">
        <v>153</v>
      </c>
      <c r="C46" s="222"/>
      <c r="D46" s="1" t="s">
        <v>110</v>
      </c>
      <c r="E46" s="29" t="s">
        <v>104</v>
      </c>
    </row>
    <row r="47" spans="1:5" x14ac:dyDescent="0.15">
      <c r="A47" s="28" t="s">
        <v>99</v>
      </c>
      <c r="B47" s="27" t="s">
        <v>153</v>
      </c>
      <c r="C47" s="222"/>
      <c r="D47" s="1" t="s">
        <v>111</v>
      </c>
      <c r="E47" s="29" t="s">
        <v>102</v>
      </c>
    </row>
    <row r="48" spans="1:5" x14ac:dyDescent="0.15">
      <c r="A48" s="28" t="s">
        <v>61</v>
      </c>
      <c r="B48" s="27" t="s">
        <v>153</v>
      </c>
      <c r="C48" s="222"/>
      <c r="D48" s="1" t="s">
        <v>114</v>
      </c>
      <c r="E48" s="29" t="s">
        <v>105</v>
      </c>
    </row>
    <row r="49" spans="1:5" x14ac:dyDescent="0.15">
      <c r="A49" s="28" t="s">
        <v>59</v>
      </c>
      <c r="B49" s="27" t="s">
        <v>153</v>
      </c>
      <c r="C49" s="223"/>
      <c r="D49" s="1" t="s">
        <v>116</v>
      </c>
      <c r="E49" s="29" t="s">
        <v>103</v>
      </c>
    </row>
    <row r="50" spans="1:5" x14ac:dyDescent="0.15">
      <c r="A50" s="94" t="s">
        <v>55</v>
      </c>
      <c r="B50" s="27" t="s">
        <v>153</v>
      </c>
      <c r="C50" s="215" t="s">
        <v>89</v>
      </c>
      <c r="D50" s="1" t="s">
        <v>106</v>
      </c>
      <c r="E50" s="95" t="s">
        <v>168</v>
      </c>
    </row>
    <row r="51" spans="1:5" x14ac:dyDescent="0.15">
      <c r="A51" s="94" t="s">
        <v>54</v>
      </c>
      <c r="B51" s="27" t="s">
        <v>153</v>
      </c>
      <c r="C51" s="216"/>
      <c r="D51" s="1" t="s">
        <v>111</v>
      </c>
      <c r="E51" s="95" t="s">
        <v>90</v>
      </c>
    </row>
    <row r="52" spans="1:5" x14ac:dyDescent="0.15">
      <c r="A52" s="94" t="s">
        <v>61</v>
      </c>
      <c r="B52" s="27" t="s">
        <v>153</v>
      </c>
      <c r="C52" s="216"/>
      <c r="D52" s="1" t="s">
        <v>114</v>
      </c>
      <c r="E52" s="95" t="s">
        <v>91</v>
      </c>
    </row>
    <row r="53" spans="1:5" x14ac:dyDescent="0.15">
      <c r="A53" s="94" t="s">
        <v>66</v>
      </c>
      <c r="B53" s="27" t="s">
        <v>153</v>
      </c>
      <c r="C53" s="216"/>
      <c r="D53" s="1" t="s">
        <v>117</v>
      </c>
      <c r="E53" s="95" t="s">
        <v>92</v>
      </c>
    </row>
    <row r="54" spans="1:5" x14ac:dyDescent="0.15">
      <c r="A54" s="94" t="s">
        <v>93</v>
      </c>
      <c r="B54" s="27" t="s">
        <v>153</v>
      </c>
      <c r="C54" s="216"/>
      <c r="D54" s="1" t="s">
        <v>119</v>
      </c>
      <c r="E54" s="95" t="s">
        <v>94</v>
      </c>
    </row>
    <row r="55" spans="1:5" ht="14.25" thickBot="1" x14ac:dyDescent="0.2">
      <c r="A55" s="96" t="s">
        <v>9</v>
      </c>
      <c r="B55" s="97" t="s">
        <v>153</v>
      </c>
      <c r="C55" s="217"/>
      <c r="D55" s="98" t="s">
        <v>120</v>
      </c>
      <c r="E55" s="99" t="s">
        <v>169</v>
      </c>
    </row>
  </sheetData>
  <sheetProtection password="CEFD" sheet="1" objects="1" scenarios="1"/>
  <mergeCells count="13">
    <mergeCell ref="C19:C24"/>
    <mergeCell ref="C2:C4"/>
    <mergeCell ref="C5:C7"/>
    <mergeCell ref="C8:C10"/>
    <mergeCell ref="C11:C12"/>
    <mergeCell ref="C13:C18"/>
    <mergeCell ref="C50:C55"/>
    <mergeCell ref="C25:C31"/>
    <mergeCell ref="C32:C33"/>
    <mergeCell ref="C34:C35"/>
    <mergeCell ref="C36:C37"/>
    <mergeCell ref="C38:C43"/>
    <mergeCell ref="C44:C4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検定(記入例)</vt:lpstr>
      <vt:lpstr>検定(入力用)</vt:lpstr>
      <vt:lpstr>(参考)教科書一覧</vt:lpstr>
      <vt:lpstr>'検定(記入例)'!Print_Area</vt:lpstr>
      <vt:lpstr>'検定(入力用)'!Print_Area</vt:lpstr>
      <vt:lpstr>'検定(入力用)'!Print_Titles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2023-05-19T05:52:18Z</cp:lastPrinted>
  <dcterms:created xsi:type="dcterms:W3CDTF">2007-06-19T05:06:13Z</dcterms:created>
  <dcterms:modified xsi:type="dcterms:W3CDTF">2023-06-03T00:33:43Z</dcterms:modified>
</cp:coreProperties>
</file>